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\HASIL OLAH DATA 2\"/>
    </mc:Choice>
  </mc:AlternateContent>
  <xr:revisionPtr revIDLastSave="0" documentId="13_ncr:1_{16B85B8D-FDD5-4EF2-9621-E2492207E8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X1 (FINANCIAL STABILITY)" sheetId="4" r:id="rId2"/>
    <sheet name="X2 (EXTERNAL PRESSURE)" sheetId="6" r:id="rId3"/>
    <sheet name="(X3) FINANCIAL TARGET" sheetId="7" r:id="rId4"/>
    <sheet name="Y (FINANCIAL STATEMENT FRAUD)" sheetId="8" r:id="rId5"/>
    <sheet name="REKAP" sheetId="14" r:id="rId6"/>
    <sheet name="SPSS" sheetId="1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3" i="14" l="1"/>
  <c r="P34" i="14"/>
  <c r="T4" i="7" l="1"/>
  <c r="U4" i="7"/>
  <c r="V4" i="7"/>
  <c r="W4" i="7"/>
  <c r="X4" i="7"/>
  <c r="Y4" i="7"/>
  <c r="T5" i="7"/>
  <c r="U5" i="7"/>
  <c r="V5" i="7"/>
  <c r="W5" i="7"/>
  <c r="X5" i="7"/>
  <c r="Y5" i="7"/>
  <c r="T6" i="7"/>
  <c r="U6" i="7"/>
  <c r="V6" i="7"/>
  <c r="W6" i="7"/>
  <c r="X6" i="7"/>
  <c r="Y6" i="7"/>
  <c r="T7" i="7"/>
  <c r="U7" i="7"/>
  <c r="V7" i="7"/>
  <c r="W7" i="7"/>
  <c r="X7" i="7"/>
  <c r="Y7" i="7"/>
  <c r="T8" i="7"/>
  <c r="U8" i="7"/>
  <c r="V8" i="7"/>
  <c r="W8" i="7"/>
  <c r="X8" i="7"/>
  <c r="Y8" i="7"/>
  <c r="T9" i="7"/>
  <c r="U9" i="7"/>
  <c r="V9" i="7"/>
  <c r="W9" i="7"/>
  <c r="X9" i="7"/>
  <c r="Y9" i="7"/>
  <c r="T10" i="7"/>
  <c r="U10" i="7"/>
  <c r="V10" i="7"/>
  <c r="W10" i="7"/>
  <c r="X10" i="7"/>
  <c r="Y10" i="7"/>
  <c r="T11" i="7"/>
  <c r="U11" i="7"/>
  <c r="V11" i="7"/>
  <c r="W11" i="7"/>
  <c r="X11" i="7"/>
  <c r="Y11" i="7"/>
  <c r="T12" i="7"/>
  <c r="U12" i="7"/>
  <c r="V12" i="7"/>
  <c r="W12" i="7"/>
  <c r="X12" i="7"/>
  <c r="Y12" i="7"/>
  <c r="U3" i="7"/>
  <c r="V3" i="7"/>
  <c r="W3" i="7"/>
  <c r="X3" i="7"/>
  <c r="Y3" i="7"/>
  <c r="T3" i="7"/>
  <c r="T4" i="6"/>
  <c r="U4" i="6"/>
  <c r="V4" i="6"/>
  <c r="W4" i="6"/>
  <c r="X4" i="6"/>
  <c r="Y4" i="6"/>
  <c r="T5" i="6"/>
  <c r="U5" i="6"/>
  <c r="V5" i="6"/>
  <c r="W5" i="6"/>
  <c r="X5" i="6"/>
  <c r="Y5" i="6"/>
  <c r="T6" i="6"/>
  <c r="U6" i="6"/>
  <c r="V6" i="6"/>
  <c r="W6" i="6"/>
  <c r="X6" i="6"/>
  <c r="Y6" i="6"/>
  <c r="T7" i="6"/>
  <c r="U7" i="6"/>
  <c r="V7" i="6"/>
  <c r="W7" i="6"/>
  <c r="X7" i="6"/>
  <c r="Y7" i="6"/>
  <c r="T8" i="6"/>
  <c r="U8" i="6"/>
  <c r="V8" i="6"/>
  <c r="W8" i="6"/>
  <c r="X8" i="6"/>
  <c r="Y8" i="6"/>
  <c r="T9" i="6"/>
  <c r="U9" i="6"/>
  <c r="V9" i="6"/>
  <c r="W9" i="6"/>
  <c r="X9" i="6"/>
  <c r="Y9" i="6"/>
  <c r="T10" i="6"/>
  <c r="U10" i="6"/>
  <c r="V10" i="6"/>
  <c r="W10" i="6"/>
  <c r="X10" i="6"/>
  <c r="Y10" i="6"/>
  <c r="T11" i="6"/>
  <c r="U11" i="6"/>
  <c r="V11" i="6"/>
  <c r="W11" i="6"/>
  <c r="X11" i="6"/>
  <c r="Y11" i="6"/>
  <c r="T12" i="6"/>
  <c r="U12" i="6"/>
  <c r="V12" i="6"/>
  <c r="W12" i="6"/>
  <c r="X12" i="6"/>
  <c r="Y12" i="6"/>
  <c r="U3" i="6"/>
  <c r="V3" i="6"/>
  <c r="W3" i="6"/>
  <c r="X3" i="6"/>
  <c r="Y3" i="6"/>
  <c r="T3" i="6"/>
  <c r="R4" i="4"/>
  <c r="R5" i="4"/>
  <c r="R6" i="4"/>
  <c r="R7" i="4"/>
  <c r="R8" i="4"/>
  <c r="R9" i="4"/>
  <c r="R10" i="4"/>
  <c r="R11" i="4"/>
  <c r="R12" i="4"/>
  <c r="R3" i="4"/>
  <c r="V4" i="8"/>
  <c r="W4" i="8"/>
  <c r="X4" i="8"/>
  <c r="Y4" i="8"/>
  <c r="AN4" i="8" s="1"/>
  <c r="Z4" i="8"/>
  <c r="AO4" i="8" s="1"/>
  <c r="AA4" i="8"/>
  <c r="AP4" i="8" s="1"/>
  <c r="AB4" i="8"/>
  <c r="AQ4" i="8" s="1"/>
  <c r="V5" i="8"/>
  <c r="W5" i="8"/>
  <c r="AL5" i="8" s="1"/>
  <c r="X5" i="8"/>
  <c r="Y5" i="8"/>
  <c r="Z5" i="8"/>
  <c r="AO5" i="8" s="1"/>
  <c r="AA5" i="8"/>
  <c r="AP5" i="8" s="1"/>
  <c r="AB5" i="8"/>
  <c r="V6" i="8"/>
  <c r="W6" i="8"/>
  <c r="AL6" i="8" s="1"/>
  <c r="X6" i="8"/>
  <c r="AM6" i="8" s="1"/>
  <c r="Y6" i="8"/>
  <c r="Z6" i="8"/>
  <c r="AO6" i="8" s="1"/>
  <c r="AA6" i="8"/>
  <c r="AP6" i="8" s="1"/>
  <c r="AB6" i="8"/>
  <c r="AQ6" i="8" s="1"/>
  <c r="V7" i="8"/>
  <c r="W7" i="8"/>
  <c r="AL7" i="8" s="1"/>
  <c r="X7" i="8"/>
  <c r="AM7" i="8" s="1"/>
  <c r="Y7" i="8"/>
  <c r="AN7" i="8" s="1"/>
  <c r="Z7" i="8"/>
  <c r="AA7" i="8"/>
  <c r="AP7" i="8" s="1"/>
  <c r="AB7" i="8"/>
  <c r="AQ7" i="8" s="1"/>
  <c r="V8" i="8"/>
  <c r="W8" i="8"/>
  <c r="X8" i="8"/>
  <c r="AM8" i="8" s="1"/>
  <c r="Y8" i="8"/>
  <c r="AN8" i="8" s="1"/>
  <c r="Z8" i="8"/>
  <c r="AO8" i="8" s="1"/>
  <c r="AA8" i="8"/>
  <c r="AB8" i="8"/>
  <c r="V9" i="8"/>
  <c r="W9" i="8"/>
  <c r="AL9" i="8" s="1"/>
  <c r="X9" i="8"/>
  <c r="Y9" i="8"/>
  <c r="AN9" i="8" s="1"/>
  <c r="Z9" i="8"/>
  <c r="AO9" i="8" s="1"/>
  <c r="AA9" i="8"/>
  <c r="AP9" i="8" s="1"/>
  <c r="AB9" i="8"/>
  <c r="V10" i="8"/>
  <c r="W10" i="8"/>
  <c r="AL10" i="8" s="1"/>
  <c r="X10" i="8"/>
  <c r="AM10" i="8" s="1"/>
  <c r="Y10" i="8"/>
  <c r="Z10" i="8"/>
  <c r="AO10" i="8" s="1"/>
  <c r="AA10" i="8"/>
  <c r="AP10" i="8" s="1"/>
  <c r="AB10" i="8"/>
  <c r="AQ10" i="8" s="1"/>
  <c r="V11" i="8"/>
  <c r="W11" i="8"/>
  <c r="X11" i="8"/>
  <c r="AM11" i="8" s="1"/>
  <c r="Y11" i="8"/>
  <c r="AN11" i="8" s="1"/>
  <c r="Z11" i="8"/>
  <c r="AO11" i="8" s="1"/>
  <c r="AA11" i="8"/>
  <c r="AP11" i="8" s="1"/>
  <c r="AB11" i="8"/>
  <c r="AQ11" i="8" s="1"/>
  <c r="V12" i="8"/>
  <c r="W12" i="8"/>
  <c r="X12" i="8"/>
  <c r="Y12" i="8"/>
  <c r="AN12" i="8" s="1"/>
  <c r="Z12" i="8"/>
  <c r="AO12" i="8" s="1"/>
  <c r="AA12" i="8"/>
  <c r="AB12" i="8"/>
  <c r="AQ12" i="8" s="1"/>
  <c r="W3" i="8"/>
  <c r="AL3" i="8" s="1"/>
  <c r="X3" i="8"/>
  <c r="AM3" i="8" s="1"/>
  <c r="Y3" i="8"/>
  <c r="Z3" i="8"/>
  <c r="AA3" i="8"/>
  <c r="AP3" i="8" s="1"/>
  <c r="AB3" i="8"/>
  <c r="AQ3" i="8" s="1"/>
  <c r="V3" i="8"/>
  <c r="AQ5" i="8" l="1"/>
  <c r="AP12" i="8"/>
  <c r="AN3" i="8"/>
  <c r="AL12" i="8"/>
  <c r="AL11" i="8"/>
  <c r="AN10" i="8"/>
  <c r="AQ9" i="8"/>
  <c r="AM9" i="8"/>
  <c r="AP8" i="8"/>
  <c r="AL8" i="8"/>
  <c r="AO7" i="8"/>
  <c r="AN6" i="8"/>
  <c r="AM5" i="8"/>
  <c r="AL4" i="8"/>
  <c r="AQ8" i="8"/>
  <c r="AM4" i="8"/>
  <c r="AO3" i="8"/>
  <c r="AN5" i="8"/>
  <c r="AM12" i="8"/>
  <c r="M4" i="4"/>
  <c r="N4" i="4"/>
  <c r="O4" i="4"/>
  <c r="P4" i="4"/>
  <c r="Q4" i="4"/>
  <c r="M5" i="4"/>
  <c r="N5" i="4"/>
  <c r="O5" i="4"/>
  <c r="P5" i="4"/>
  <c r="Q5" i="4"/>
  <c r="M6" i="4"/>
  <c r="N6" i="4"/>
  <c r="O6" i="4"/>
  <c r="P6" i="4"/>
  <c r="Q6" i="4"/>
  <c r="M7" i="4"/>
  <c r="N7" i="4"/>
  <c r="O7" i="4"/>
  <c r="P7" i="4"/>
  <c r="Q7" i="4"/>
  <c r="M8" i="4"/>
  <c r="N8" i="4"/>
  <c r="O8" i="4"/>
  <c r="P8" i="4"/>
  <c r="Q8" i="4"/>
  <c r="M9" i="4"/>
  <c r="N9" i="4"/>
  <c r="O9" i="4"/>
  <c r="P9" i="4"/>
  <c r="Q9" i="4"/>
  <c r="M10" i="4"/>
  <c r="N10" i="4"/>
  <c r="O10" i="4"/>
  <c r="P10" i="4"/>
  <c r="Q10" i="4"/>
  <c r="M11" i="4"/>
  <c r="N11" i="4"/>
  <c r="O11" i="4"/>
  <c r="P11" i="4"/>
  <c r="Q11" i="4"/>
  <c r="M12" i="4"/>
  <c r="N12" i="4"/>
  <c r="O12" i="4"/>
  <c r="P12" i="4"/>
  <c r="Q12" i="4"/>
  <c r="N3" i="4"/>
  <c r="O3" i="4"/>
  <c r="P3" i="4"/>
  <c r="Q3" i="4"/>
  <c r="M3" i="4"/>
</calcChain>
</file>

<file path=xl/sharedStrings.xml><?xml version="1.0" encoding="utf-8"?>
<sst xmlns="http://schemas.openxmlformats.org/spreadsheetml/2006/main" count="190" uniqueCount="68">
  <si>
    <t>NO.</t>
  </si>
  <si>
    <t>KODE</t>
  </si>
  <si>
    <t>NAMA</t>
  </si>
  <si>
    <t>TANGGAL IPO</t>
  </si>
  <si>
    <t>TOTAL ASSET</t>
  </si>
  <si>
    <t>TOTAL HUTANG</t>
  </si>
  <si>
    <t>LABA BERSIH SETELAH PAJAK</t>
  </si>
  <si>
    <t>Keterangan</t>
  </si>
  <si>
    <t>AISA</t>
  </si>
  <si>
    <t>CAMP</t>
  </si>
  <si>
    <t xml:space="preserve">Tiga Pilar Sejahtera Food Tbk </t>
  </si>
  <si>
    <t xml:space="preserve">Tri Banyan Tirta Tbk </t>
  </si>
  <si>
    <t xml:space="preserve">Campina Ice Cream Industry Tbk </t>
  </si>
  <si>
    <t>ALTO</t>
  </si>
  <si>
    <t>CEKA</t>
  </si>
  <si>
    <t>CLEO</t>
  </si>
  <si>
    <t>CPRO</t>
  </si>
  <si>
    <t>DLTA</t>
  </si>
  <si>
    <t>Wilmar Cahaya Indonesia Tbk</t>
  </si>
  <si>
    <t xml:space="preserve">Sariguna Primatirta Tbk </t>
  </si>
  <si>
    <t>Central Proteina Prima Tbk</t>
  </si>
  <si>
    <t xml:space="preserve">Delta Djakarta Tbk </t>
  </si>
  <si>
    <t xml:space="preserve">Buyung Poetra Sembada Tbk </t>
  </si>
  <si>
    <t>Garudafood Putra Putri Jaya Tbk</t>
  </si>
  <si>
    <t>Indofood CBP Sukses Makmur Tbk</t>
  </si>
  <si>
    <t>Indofood Sukses Makmur Tbk</t>
  </si>
  <si>
    <t>GOOD</t>
  </si>
  <si>
    <t>HOKI</t>
  </si>
  <si>
    <t>ICBP</t>
  </si>
  <si>
    <t>INDF</t>
  </si>
  <si>
    <t>MLBI</t>
  </si>
  <si>
    <t>MYOR</t>
  </si>
  <si>
    <t xml:space="preserve">Multi Bintang Indonesia Tbk </t>
  </si>
  <si>
    <t xml:space="preserve">Mayora Indah Tbk </t>
  </si>
  <si>
    <t>PANI</t>
  </si>
  <si>
    <t>PCAR</t>
  </si>
  <si>
    <t>PSDN</t>
  </si>
  <si>
    <t>ROTI</t>
  </si>
  <si>
    <t>Pratama Abadi Nusa Industri Tbk</t>
  </si>
  <si>
    <t xml:space="preserve">Prima Cakrawala Abadi Tbk </t>
  </si>
  <si>
    <t>Prashida Aneka Niaga Tbk</t>
  </si>
  <si>
    <t>Nippon Indosari Corporindo Tbk</t>
  </si>
  <si>
    <t>SKBM</t>
  </si>
  <si>
    <t>SKLT</t>
  </si>
  <si>
    <t>STTP</t>
  </si>
  <si>
    <t>Sekar Bumi Tbk</t>
  </si>
  <si>
    <t>Sekar Laut Tbk</t>
  </si>
  <si>
    <t xml:space="preserve">Siantar Top Tbk </t>
  </si>
  <si>
    <t>ULTJ</t>
  </si>
  <si>
    <t>Ultrajaya Milk Industry and Trading Company Tbk</t>
  </si>
  <si>
    <t>BTEK</t>
  </si>
  <si>
    <t>Bumi Teknokultura Unggul Tbk</t>
  </si>
  <si>
    <t>BARU IPO</t>
  </si>
  <si>
    <t>RUGI</t>
  </si>
  <si>
    <t>LAPORAN KEUANGAN DAN TAHUNAN TIDAK ADA</t>
  </si>
  <si>
    <t>FS</t>
  </si>
  <si>
    <t>TAHUN</t>
  </si>
  <si>
    <t>EP (X2)</t>
  </si>
  <si>
    <t>FS (X1)</t>
  </si>
  <si>
    <t>FT (X3)</t>
  </si>
  <si>
    <t>FSF (Y)</t>
  </si>
  <si>
    <t>EP</t>
  </si>
  <si>
    <t>FT</t>
  </si>
  <si>
    <t>LABA BERSIH</t>
  </si>
  <si>
    <t>TOTAL ARUS KAS OPERASI</t>
  </si>
  <si>
    <t>TOTAL ACRUAL</t>
  </si>
  <si>
    <t>PENJUALAN</t>
  </si>
  <si>
    <t>FSF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</si>
</sst>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21]dd\ mmmm\ yyyy;@"/>
    <numFmt numFmtId="165" formatCode="_-[$Rp-421]* #,##0_-;\-[$Rp-421]* #,##0_-;_-[$Rp-421]* &quot;-&quot;_-;_-@_-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164" fontId="2" fillId="3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0" fontId="2" fillId="3" borderId="0" xfId="0" applyFont="1" applyFill="1" applyAlignment="1">
      <alignment horizontal="center" vertical="top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164" fontId="2" fillId="4" borderId="1" xfId="0" applyNumberFormat="1" applyFont="1" applyFill="1" applyBorder="1" applyAlignment="1">
      <alignment horizontal="left" vertical="top"/>
    </xf>
    <xf numFmtId="0" fontId="2" fillId="4" borderId="0" xfId="0" applyFont="1" applyFill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0" fontId="2" fillId="0" borderId="0" xfId="0" applyFont="1"/>
    <xf numFmtId="165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/>
    <xf numFmtId="2" fontId="2" fillId="3" borderId="1" xfId="0" applyNumberFormat="1" applyFont="1" applyFill="1" applyBorder="1" applyAlignment="1">
      <alignment horizontal="center" vertical="top"/>
    </xf>
    <xf numFmtId="2" fontId="2" fillId="0" borderId="0" xfId="0" applyNumberFormat="1" applyFont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topLeftCell="B16" workbookViewId="0">
      <selection activeCell="B23" activeCellId="16" sqref="B3 B4 B6 B7 B8 B9 B11 B12 B13 B14 B16 B17 B18 B19 B20 B22 B23"/>
    </sheetView>
  </sheetViews>
  <sheetFormatPr defaultColWidth="9.140625" defaultRowHeight="15.75" x14ac:dyDescent="0.25"/>
  <cols>
    <col min="1" max="1" width="5" style="1" bestFit="1" customWidth="1"/>
    <col min="2" max="2" width="8.140625" style="1" bestFit="1" customWidth="1"/>
    <col min="3" max="3" width="53.140625" style="1" bestFit="1" customWidth="1"/>
    <col min="4" max="4" width="18.7109375" style="1" bestFit="1" customWidth="1"/>
    <col min="5" max="16384" width="9.140625" style="1"/>
  </cols>
  <sheetData>
    <row r="1" spans="1:4" x14ac:dyDescent="0.25">
      <c r="A1" s="30" t="s">
        <v>0</v>
      </c>
      <c r="B1" s="30" t="s">
        <v>1</v>
      </c>
      <c r="C1" s="30" t="s">
        <v>2</v>
      </c>
      <c r="D1" s="30" t="s">
        <v>3</v>
      </c>
    </row>
    <row r="2" spans="1:4" x14ac:dyDescent="0.25">
      <c r="A2" s="31"/>
      <c r="B2" s="31"/>
      <c r="C2" s="31"/>
      <c r="D2" s="31"/>
    </row>
    <row r="3" spans="1:4" x14ac:dyDescent="0.25">
      <c r="A3" s="13">
        <v>1</v>
      </c>
      <c r="B3" s="6" t="s">
        <v>8</v>
      </c>
      <c r="C3" s="6" t="s">
        <v>10</v>
      </c>
      <c r="D3" s="7">
        <v>35592</v>
      </c>
    </row>
    <row r="4" spans="1:4" x14ac:dyDescent="0.25">
      <c r="A4" s="13">
        <v>2</v>
      </c>
      <c r="B4" s="6" t="s">
        <v>13</v>
      </c>
      <c r="C4" s="6" t="s">
        <v>11</v>
      </c>
      <c r="D4" s="7">
        <v>41100</v>
      </c>
    </row>
    <row r="5" spans="1:4" x14ac:dyDescent="0.25">
      <c r="A5" s="13">
        <v>3</v>
      </c>
      <c r="B5" s="8" t="s">
        <v>50</v>
      </c>
      <c r="C5" s="8" t="s">
        <v>51</v>
      </c>
      <c r="D5" s="9">
        <v>38121</v>
      </c>
    </row>
    <row r="6" spans="1:4" x14ac:dyDescent="0.25">
      <c r="A6" s="13">
        <v>4</v>
      </c>
      <c r="B6" s="2" t="s">
        <v>9</v>
      </c>
      <c r="C6" s="2" t="s">
        <v>12</v>
      </c>
      <c r="D6" s="3">
        <v>43088</v>
      </c>
    </row>
    <row r="7" spans="1:4" x14ac:dyDescent="0.25">
      <c r="A7" s="13">
        <v>5</v>
      </c>
      <c r="B7" s="2" t="s">
        <v>14</v>
      </c>
      <c r="C7" s="2" t="s">
        <v>18</v>
      </c>
      <c r="D7" s="3">
        <v>35255</v>
      </c>
    </row>
    <row r="8" spans="1:4" x14ac:dyDescent="0.25">
      <c r="A8" s="13">
        <v>6</v>
      </c>
      <c r="B8" s="2" t="s">
        <v>15</v>
      </c>
      <c r="C8" s="2" t="s">
        <v>19</v>
      </c>
      <c r="D8" s="3">
        <v>42860</v>
      </c>
    </row>
    <row r="9" spans="1:4" x14ac:dyDescent="0.25">
      <c r="A9" s="13">
        <v>7</v>
      </c>
      <c r="B9" s="6" t="s">
        <v>16</v>
      </c>
      <c r="C9" s="6" t="s">
        <v>20</v>
      </c>
      <c r="D9" s="7">
        <v>39049</v>
      </c>
    </row>
    <row r="10" spans="1:4" x14ac:dyDescent="0.25">
      <c r="A10" s="13">
        <v>8</v>
      </c>
      <c r="B10" s="8" t="s">
        <v>17</v>
      </c>
      <c r="C10" s="8" t="s">
        <v>21</v>
      </c>
      <c r="D10" s="9">
        <v>30724</v>
      </c>
    </row>
    <row r="11" spans="1:4" x14ac:dyDescent="0.25">
      <c r="A11" s="13">
        <v>9</v>
      </c>
      <c r="B11" s="16" t="s">
        <v>26</v>
      </c>
      <c r="C11" s="16" t="s">
        <v>23</v>
      </c>
      <c r="D11" s="17">
        <v>43383</v>
      </c>
    </row>
    <row r="12" spans="1:4" x14ac:dyDescent="0.25">
      <c r="A12" s="13">
        <v>10</v>
      </c>
      <c r="B12" s="2" t="s">
        <v>27</v>
      </c>
      <c r="C12" s="2" t="s">
        <v>22</v>
      </c>
      <c r="D12" s="3">
        <v>42908</v>
      </c>
    </row>
    <row r="13" spans="1:4" x14ac:dyDescent="0.25">
      <c r="A13" s="13">
        <v>11</v>
      </c>
      <c r="B13" s="2" t="s">
        <v>28</v>
      </c>
      <c r="C13" s="2" t="s">
        <v>24</v>
      </c>
      <c r="D13" s="3">
        <v>40458</v>
      </c>
    </row>
    <row r="14" spans="1:4" x14ac:dyDescent="0.25">
      <c r="A14" s="13">
        <v>12</v>
      </c>
      <c r="B14" s="2" t="s">
        <v>29</v>
      </c>
      <c r="C14" s="2" t="s">
        <v>25</v>
      </c>
      <c r="D14" s="3">
        <v>34529</v>
      </c>
    </row>
    <row r="15" spans="1:4" x14ac:dyDescent="0.25">
      <c r="A15" s="13">
        <v>13</v>
      </c>
      <c r="B15" s="8" t="s">
        <v>30</v>
      </c>
      <c r="C15" s="8" t="s">
        <v>32</v>
      </c>
      <c r="D15" s="9">
        <v>34351</v>
      </c>
    </row>
    <row r="16" spans="1:4" x14ac:dyDescent="0.25">
      <c r="A16" s="13">
        <v>14</v>
      </c>
      <c r="B16" s="2" t="s">
        <v>31</v>
      </c>
      <c r="C16" s="2" t="s">
        <v>33</v>
      </c>
      <c r="D16" s="3">
        <v>33058</v>
      </c>
    </row>
    <row r="17" spans="1:4" x14ac:dyDescent="0.25">
      <c r="A17" s="13">
        <v>15</v>
      </c>
      <c r="B17" s="6" t="s">
        <v>34</v>
      </c>
      <c r="C17" s="6" t="s">
        <v>38</v>
      </c>
      <c r="D17" s="7">
        <v>43361</v>
      </c>
    </row>
    <row r="18" spans="1:4" x14ac:dyDescent="0.25">
      <c r="A18" s="13">
        <v>16</v>
      </c>
      <c r="B18" s="6" t="s">
        <v>35</v>
      </c>
      <c r="C18" s="6" t="s">
        <v>39</v>
      </c>
      <c r="D18" s="7">
        <v>43098</v>
      </c>
    </row>
    <row r="19" spans="1:4" x14ac:dyDescent="0.25">
      <c r="A19" s="13">
        <v>17</v>
      </c>
      <c r="B19" s="6" t="s">
        <v>36</v>
      </c>
      <c r="C19" s="6" t="s">
        <v>40</v>
      </c>
      <c r="D19" s="7">
        <v>34625</v>
      </c>
    </row>
    <row r="20" spans="1:4" x14ac:dyDescent="0.25">
      <c r="A20" s="13">
        <v>18</v>
      </c>
      <c r="B20" s="2" t="s">
        <v>37</v>
      </c>
      <c r="C20" s="2" t="s">
        <v>41</v>
      </c>
      <c r="D20" s="3">
        <v>40357</v>
      </c>
    </row>
    <row r="21" spans="1:4" x14ac:dyDescent="0.25">
      <c r="A21" s="13">
        <v>19</v>
      </c>
      <c r="B21" s="8" t="s">
        <v>42</v>
      </c>
      <c r="C21" s="8" t="s">
        <v>45</v>
      </c>
      <c r="D21" s="9">
        <v>33974</v>
      </c>
    </row>
    <row r="22" spans="1:4" x14ac:dyDescent="0.25">
      <c r="A22" s="13">
        <v>20</v>
      </c>
      <c r="B22" s="2" t="s">
        <v>43</v>
      </c>
      <c r="C22" s="2" t="s">
        <v>46</v>
      </c>
      <c r="D22" s="3">
        <v>34220</v>
      </c>
    </row>
    <row r="23" spans="1:4" x14ac:dyDescent="0.25">
      <c r="A23" s="13">
        <v>21</v>
      </c>
      <c r="B23" s="2" t="s">
        <v>44</v>
      </c>
      <c r="C23" s="2" t="s">
        <v>47</v>
      </c>
      <c r="D23" s="3">
        <v>35415</v>
      </c>
    </row>
    <row r="24" spans="1:4" x14ac:dyDescent="0.25">
      <c r="A24" s="13">
        <v>22</v>
      </c>
      <c r="B24" s="8" t="s">
        <v>48</v>
      </c>
      <c r="C24" s="8" t="s">
        <v>49</v>
      </c>
      <c r="D24" s="9">
        <v>33056</v>
      </c>
    </row>
    <row r="25" spans="1:4" x14ac:dyDescent="0.25">
      <c r="B25" s="14"/>
      <c r="C25" s="14"/>
      <c r="D25" s="15"/>
    </row>
    <row r="26" spans="1:4" x14ac:dyDescent="0.25">
      <c r="B26" s="14"/>
      <c r="C26" s="14"/>
      <c r="D26" s="15"/>
    </row>
    <row r="28" spans="1:4" x14ac:dyDescent="0.25">
      <c r="C28" s="1" t="s">
        <v>7</v>
      </c>
    </row>
    <row r="29" spans="1:4" x14ac:dyDescent="0.25">
      <c r="B29" s="18"/>
      <c r="C29" s="1" t="s">
        <v>52</v>
      </c>
    </row>
    <row r="30" spans="1:4" x14ac:dyDescent="0.25">
      <c r="B30" s="10"/>
      <c r="C30" s="1" t="s">
        <v>53</v>
      </c>
    </row>
    <row r="31" spans="1:4" x14ac:dyDescent="0.25">
      <c r="B31" s="11"/>
      <c r="C31" s="1" t="s">
        <v>54</v>
      </c>
    </row>
    <row r="33" s="1" customFormat="1" x14ac:dyDescent="0.25"/>
  </sheetData>
  <mergeCells count="4">
    <mergeCell ref="A1:A2"/>
    <mergeCell ref="B1:B2"/>
    <mergeCell ref="C1:C2"/>
    <mergeCell ref="D1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5"/>
  <sheetViews>
    <sheetView topLeftCell="H1" workbookViewId="0">
      <selection activeCell="M14" sqref="M14:R15"/>
    </sheetView>
  </sheetViews>
  <sheetFormatPr defaultRowHeight="15" x14ac:dyDescent="0.25"/>
  <cols>
    <col min="1" max="1" width="4.5703125" bestFit="1" customWidth="1"/>
    <col min="2" max="2" width="7.28515625" bestFit="1" customWidth="1"/>
    <col min="3" max="3" width="46.140625" bestFit="1" customWidth="1"/>
    <col min="4" max="4" width="17.85546875" bestFit="1" customWidth="1"/>
    <col min="5" max="8" width="22.5703125" bestFit="1" customWidth="1"/>
    <col min="9" max="10" width="23.5703125" bestFit="1" customWidth="1"/>
    <col min="11" max="11" width="23.5703125" customWidth="1"/>
    <col min="12" max="12" width="2" customWidth="1"/>
    <col min="19" max="19" width="9" bestFit="1" customWidth="1"/>
    <col min="20" max="23" width="9.7109375" bestFit="1" customWidth="1"/>
  </cols>
  <sheetData>
    <row r="1" spans="1:23" ht="15.75" x14ac:dyDescent="0.25">
      <c r="A1" s="30" t="s">
        <v>0</v>
      </c>
      <c r="B1" s="30" t="s">
        <v>1</v>
      </c>
      <c r="C1" s="30" t="s">
        <v>2</v>
      </c>
      <c r="D1" s="32" t="s">
        <v>3</v>
      </c>
      <c r="E1" s="34" t="s">
        <v>4</v>
      </c>
      <c r="F1" s="33"/>
      <c r="G1" s="33"/>
      <c r="H1" s="33"/>
      <c r="I1" s="33"/>
      <c r="J1" s="33"/>
      <c r="K1" s="33"/>
      <c r="M1" s="33" t="s">
        <v>55</v>
      </c>
      <c r="N1" s="33"/>
      <c r="O1" s="33"/>
      <c r="P1" s="33"/>
      <c r="Q1" s="33"/>
      <c r="R1" s="33"/>
    </row>
    <row r="2" spans="1:23" ht="15.75" x14ac:dyDescent="0.25">
      <c r="A2" s="31"/>
      <c r="B2" s="31"/>
      <c r="C2" s="31"/>
      <c r="D2" s="32"/>
      <c r="E2" s="19">
        <v>2016</v>
      </c>
      <c r="F2" s="4">
        <v>2017</v>
      </c>
      <c r="G2" s="4">
        <v>2018</v>
      </c>
      <c r="H2" s="4">
        <v>2019</v>
      </c>
      <c r="I2" s="4">
        <v>2020</v>
      </c>
      <c r="J2" s="4">
        <v>2021</v>
      </c>
      <c r="K2" s="4">
        <v>2022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  <c r="R2" s="4">
        <v>2022</v>
      </c>
      <c r="S2" s="22"/>
      <c r="T2" s="22"/>
      <c r="U2" s="22"/>
      <c r="V2" s="22"/>
      <c r="W2" s="22"/>
    </row>
    <row r="3" spans="1:23" ht="15.75" x14ac:dyDescent="0.25">
      <c r="A3" s="13">
        <v>1</v>
      </c>
      <c r="B3" s="2" t="s">
        <v>9</v>
      </c>
      <c r="C3" s="2" t="s">
        <v>12</v>
      </c>
      <c r="D3" s="3">
        <v>43088</v>
      </c>
      <c r="E3" s="5">
        <v>1031041060010</v>
      </c>
      <c r="F3" s="5">
        <v>1211184522659</v>
      </c>
      <c r="G3" s="5">
        <v>1004275813783</v>
      </c>
      <c r="H3" s="5">
        <v>1057529235986</v>
      </c>
      <c r="I3" s="5">
        <v>1086873666641</v>
      </c>
      <c r="J3" s="5">
        <v>1146235578463</v>
      </c>
      <c r="K3" s="5">
        <v>1074777460412</v>
      </c>
      <c r="M3" s="21">
        <f t="shared" ref="M3:R3" si="0">SUM(F3-E3)/F3</f>
        <v>0.14873329313482159</v>
      </c>
      <c r="N3" s="21">
        <f t="shared" si="0"/>
        <v>-0.2060277724867205</v>
      </c>
      <c r="O3" s="21">
        <f t="shared" si="0"/>
        <v>5.0356453884084384E-2</v>
      </c>
      <c r="P3" s="21">
        <f t="shared" si="0"/>
        <v>2.6998934241998354E-2</v>
      </c>
      <c r="Q3" s="21">
        <f t="shared" si="0"/>
        <v>5.1788579012351933E-2</v>
      </c>
      <c r="R3" s="21">
        <f t="shared" si="0"/>
        <v>-6.6486431547985378E-2</v>
      </c>
      <c r="S3" s="22"/>
      <c r="T3" s="22"/>
      <c r="U3" s="22"/>
      <c r="V3" s="22"/>
      <c r="W3" s="22"/>
    </row>
    <row r="4" spans="1:23" ht="15.75" x14ac:dyDescent="0.25">
      <c r="A4" s="13">
        <v>2</v>
      </c>
      <c r="B4" s="2" t="s">
        <v>14</v>
      </c>
      <c r="C4" s="2" t="s">
        <v>18</v>
      </c>
      <c r="D4" s="3">
        <v>35255</v>
      </c>
      <c r="E4" s="5">
        <v>1425964152418</v>
      </c>
      <c r="F4" s="5">
        <v>1392636444501</v>
      </c>
      <c r="G4" s="5">
        <v>1168956042706</v>
      </c>
      <c r="H4" s="5">
        <v>1393079542074</v>
      </c>
      <c r="I4" s="5">
        <v>1566673828068</v>
      </c>
      <c r="J4" s="5">
        <v>1697387196209</v>
      </c>
      <c r="K4" s="5">
        <v>1718287453575</v>
      </c>
      <c r="M4" s="21">
        <f t="shared" ref="M4:M12" si="1">SUM(F4-E4)/F4</f>
        <v>-2.3931377100318351E-2</v>
      </c>
      <c r="N4" s="21">
        <f t="shared" ref="N4:N12" si="2">SUM(G4-F4)/G4</f>
        <v>-0.19135056719259122</v>
      </c>
      <c r="O4" s="21">
        <f t="shared" ref="O4:O12" si="3">SUM(H4-G4)/H4</f>
        <v>0.1608834905681894</v>
      </c>
      <c r="P4" s="21">
        <f t="shared" ref="P4:P12" si="4">SUM(I4-H4)/I4</f>
        <v>0.11080435690182813</v>
      </c>
      <c r="Q4" s="21">
        <f t="shared" ref="Q4:Q12" si="5">SUM(J4-I4)/J4</f>
        <v>7.7008574374155467E-2</v>
      </c>
      <c r="R4" s="21">
        <f t="shared" ref="R4:R12" si="6">SUM(K4-J4)/K4</f>
        <v>1.2163423135352448E-2</v>
      </c>
      <c r="S4" s="22"/>
      <c r="T4" s="22"/>
      <c r="U4" s="22"/>
      <c r="V4" s="22"/>
      <c r="W4" s="22"/>
    </row>
    <row r="5" spans="1:23" ht="15.75" x14ac:dyDescent="0.25">
      <c r="A5" s="13">
        <v>3</v>
      </c>
      <c r="B5" s="2" t="s">
        <v>15</v>
      </c>
      <c r="C5" s="2" t="s">
        <v>19</v>
      </c>
      <c r="D5" s="3">
        <v>42860</v>
      </c>
      <c r="E5" s="5">
        <v>463288593970</v>
      </c>
      <c r="F5" s="5">
        <v>660917775322</v>
      </c>
      <c r="G5" s="5">
        <v>833933861594</v>
      </c>
      <c r="H5" s="5">
        <v>1245144303719</v>
      </c>
      <c r="I5" s="5">
        <v>1310940121622</v>
      </c>
      <c r="J5" s="5">
        <v>1348181576913</v>
      </c>
      <c r="K5" s="5">
        <v>1693523611414</v>
      </c>
      <c r="M5" s="21">
        <f t="shared" si="1"/>
        <v>0.2990223424626684</v>
      </c>
      <c r="N5" s="21">
        <f t="shared" si="2"/>
        <v>0.20746979375713698</v>
      </c>
      <c r="O5" s="21">
        <f t="shared" si="3"/>
        <v>0.33025123344884255</v>
      </c>
      <c r="P5" s="21">
        <f t="shared" si="4"/>
        <v>5.0189796481011011E-2</v>
      </c>
      <c r="Q5" s="21">
        <f t="shared" si="5"/>
        <v>2.7623471443864154E-2</v>
      </c>
      <c r="R5" s="21">
        <f t="shared" si="6"/>
        <v>0.20391923216981794</v>
      </c>
      <c r="S5" s="22"/>
      <c r="T5" s="22"/>
      <c r="U5" s="22"/>
      <c r="V5" s="22"/>
      <c r="W5" s="22"/>
    </row>
    <row r="6" spans="1:23" ht="15.75" x14ac:dyDescent="0.25">
      <c r="A6" s="13">
        <v>4</v>
      </c>
      <c r="B6" s="2" t="s">
        <v>27</v>
      </c>
      <c r="C6" s="2" t="s">
        <v>22</v>
      </c>
      <c r="D6" s="3">
        <v>42908</v>
      </c>
      <c r="E6" s="5">
        <v>370245134305</v>
      </c>
      <c r="F6" s="5">
        <v>576963542579</v>
      </c>
      <c r="G6" s="5">
        <v>758846556031</v>
      </c>
      <c r="H6" s="5">
        <v>848676035300</v>
      </c>
      <c r="I6" s="5">
        <v>906044798736</v>
      </c>
      <c r="J6" s="5">
        <v>987563580363</v>
      </c>
      <c r="K6" s="5">
        <v>811603660216</v>
      </c>
      <c r="M6" s="21">
        <f t="shared" si="1"/>
        <v>0.35828677727188518</v>
      </c>
      <c r="N6" s="21">
        <f t="shared" si="2"/>
        <v>0.2396835196871735</v>
      </c>
      <c r="O6" s="21">
        <f t="shared" si="3"/>
        <v>0.10584660757770309</v>
      </c>
      <c r="P6" s="21">
        <f t="shared" si="4"/>
        <v>6.3317800086743717E-2</v>
      </c>
      <c r="Q6" s="21">
        <f t="shared" si="5"/>
        <v>8.2545350241688784E-2</v>
      </c>
      <c r="R6" s="28">
        <f t="shared" si="6"/>
        <v>-0.21680523237188221</v>
      </c>
      <c r="S6" s="22"/>
      <c r="T6" s="22"/>
      <c r="U6" s="22"/>
      <c r="V6" s="22"/>
      <c r="W6" s="22"/>
    </row>
    <row r="7" spans="1:23" ht="15.75" x14ac:dyDescent="0.25">
      <c r="A7" s="13">
        <v>5</v>
      </c>
      <c r="B7" s="2" t="s">
        <v>28</v>
      </c>
      <c r="C7" s="2" t="s">
        <v>24</v>
      </c>
      <c r="D7" s="3">
        <v>40458</v>
      </c>
      <c r="E7" s="5">
        <v>28901948000000</v>
      </c>
      <c r="F7" s="5">
        <v>31619514000000</v>
      </c>
      <c r="G7" s="5">
        <v>34367153000000</v>
      </c>
      <c r="H7" s="5">
        <v>38709314000000</v>
      </c>
      <c r="I7" s="5">
        <v>103015311000000</v>
      </c>
      <c r="J7" s="5">
        <v>118015311000000</v>
      </c>
      <c r="K7" s="5">
        <v>115305536000000</v>
      </c>
      <c r="M7" s="21">
        <f t="shared" si="1"/>
        <v>8.5945849768595428E-2</v>
      </c>
      <c r="N7" s="21">
        <f t="shared" si="2"/>
        <v>7.9949566960056312E-2</v>
      </c>
      <c r="O7" s="21">
        <f t="shared" si="3"/>
        <v>0.11217354562263748</v>
      </c>
      <c r="P7" s="28">
        <f t="shared" si="4"/>
        <v>0.62423727478724012</v>
      </c>
      <c r="Q7" s="21">
        <f t="shared" si="5"/>
        <v>0.12710215202500291</v>
      </c>
      <c r="R7" s="21">
        <f t="shared" si="6"/>
        <v>-2.3500823065425062E-2</v>
      </c>
    </row>
    <row r="8" spans="1:23" ht="15.75" x14ac:dyDescent="0.25">
      <c r="A8" s="13">
        <v>6</v>
      </c>
      <c r="B8" s="2" t="s">
        <v>29</v>
      </c>
      <c r="C8" s="2" t="s">
        <v>25</v>
      </c>
      <c r="D8" s="3">
        <v>34529</v>
      </c>
      <c r="E8" s="5">
        <v>82699635000000</v>
      </c>
      <c r="F8" s="5">
        <v>88400877000000</v>
      </c>
      <c r="G8" s="5">
        <v>96537796000000</v>
      </c>
      <c r="H8" s="5">
        <v>96198559000000</v>
      </c>
      <c r="I8" s="5">
        <v>163011780000000</v>
      </c>
      <c r="J8" s="5">
        <v>179271840000000</v>
      </c>
      <c r="K8" s="5">
        <v>180433300000000</v>
      </c>
      <c r="M8" s="21">
        <f t="shared" si="1"/>
        <v>6.4493047959241406E-2</v>
      </c>
      <c r="N8" s="21">
        <f t="shared" si="2"/>
        <v>8.4287391437857143E-2</v>
      </c>
      <c r="O8" s="21">
        <f t="shared" si="3"/>
        <v>-3.5264249644321594E-3</v>
      </c>
      <c r="P8" s="21">
        <f t="shared" si="4"/>
        <v>0.40986744025493127</v>
      </c>
      <c r="Q8" s="21">
        <f t="shared" si="5"/>
        <v>9.0700580749324605E-2</v>
      </c>
      <c r="R8" s="21">
        <f t="shared" si="6"/>
        <v>6.4370601213855757E-3</v>
      </c>
    </row>
    <row r="9" spans="1:23" ht="15.75" x14ac:dyDescent="0.25">
      <c r="A9" s="13">
        <v>7</v>
      </c>
      <c r="B9" s="2" t="s">
        <v>31</v>
      </c>
      <c r="C9" s="2" t="s">
        <v>33</v>
      </c>
      <c r="D9" s="3">
        <v>33058</v>
      </c>
      <c r="E9" s="5">
        <v>12922421859142</v>
      </c>
      <c r="F9" s="5">
        <v>14915849800251</v>
      </c>
      <c r="G9" s="5">
        <v>17591706426634</v>
      </c>
      <c r="H9" s="5">
        <v>19037918806473</v>
      </c>
      <c r="I9" s="5">
        <v>19777500514550</v>
      </c>
      <c r="J9" s="5">
        <v>19917653265528</v>
      </c>
      <c r="K9" s="5">
        <v>22276160695411</v>
      </c>
      <c r="M9" s="21">
        <f t="shared" si="1"/>
        <v>0.13364494600069352</v>
      </c>
      <c r="N9" s="21">
        <f t="shared" si="2"/>
        <v>0.15210898598965528</v>
      </c>
      <c r="O9" s="21">
        <f t="shared" si="3"/>
        <v>7.5964835996006008E-2</v>
      </c>
      <c r="P9" s="21">
        <f t="shared" si="4"/>
        <v>3.7395104984722476E-2</v>
      </c>
      <c r="Q9" s="21">
        <f t="shared" si="5"/>
        <v>7.0366096401811556E-3</v>
      </c>
      <c r="R9" s="21">
        <f t="shared" si="6"/>
        <v>0.10587584917040324</v>
      </c>
    </row>
    <row r="10" spans="1:23" ht="15.75" x14ac:dyDescent="0.25">
      <c r="A10" s="13">
        <v>8</v>
      </c>
      <c r="B10" s="2" t="s">
        <v>37</v>
      </c>
      <c r="C10" s="2" t="s">
        <v>41</v>
      </c>
      <c r="D10" s="3">
        <v>40357</v>
      </c>
      <c r="E10" s="5">
        <v>2919640858718</v>
      </c>
      <c r="F10" s="5">
        <v>4559573709411</v>
      </c>
      <c r="G10" s="5">
        <v>4393810380883</v>
      </c>
      <c r="H10" s="5">
        <v>4682083844951</v>
      </c>
      <c r="I10" s="5">
        <v>4452166671985</v>
      </c>
      <c r="J10" s="5">
        <v>4191284422677</v>
      </c>
      <c r="K10" s="5">
        <v>4130321616083</v>
      </c>
      <c r="M10" s="21">
        <f t="shared" si="1"/>
        <v>0.35966802056695873</v>
      </c>
      <c r="N10" s="21">
        <f t="shared" si="2"/>
        <v>-3.772655489395231E-2</v>
      </c>
      <c r="O10" s="21">
        <f t="shared" si="3"/>
        <v>6.1569479234948835E-2</v>
      </c>
      <c r="P10" s="21">
        <f t="shared" si="4"/>
        <v>-5.1641636512114529E-2</v>
      </c>
      <c r="Q10" s="21">
        <f t="shared" si="5"/>
        <v>-6.2243986090873032E-2</v>
      </c>
      <c r="R10" s="21">
        <f t="shared" si="6"/>
        <v>-1.475982072597393E-2</v>
      </c>
    </row>
    <row r="11" spans="1:23" ht="15.75" x14ac:dyDescent="0.25">
      <c r="A11" s="13">
        <v>9</v>
      </c>
      <c r="B11" s="2" t="s">
        <v>43</v>
      </c>
      <c r="C11" s="2" t="s">
        <v>46</v>
      </c>
      <c r="D11" s="3">
        <v>34220</v>
      </c>
      <c r="E11" s="5">
        <v>568239939951</v>
      </c>
      <c r="F11" s="5">
        <v>636284210210</v>
      </c>
      <c r="G11" s="5">
        <v>747293725435</v>
      </c>
      <c r="H11" s="5">
        <v>790845543826</v>
      </c>
      <c r="I11" s="5">
        <v>773863042440</v>
      </c>
      <c r="J11" s="5">
        <v>889125250792</v>
      </c>
      <c r="K11" s="5">
        <v>1033289474829</v>
      </c>
      <c r="M11" s="21">
        <f t="shared" si="1"/>
        <v>0.10694005786587504</v>
      </c>
      <c r="N11" s="21">
        <f t="shared" si="2"/>
        <v>0.14854870507628218</v>
      </c>
      <c r="O11" s="21">
        <f t="shared" si="3"/>
        <v>5.5069942204267093E-2</v>
      </c>
      <c r="P11" s="21">
        <f t="shared" si="4"/>
        <v>-2.1945099396986266E-2</v>
      </c>
      <c r="Q11" s="21">
        <f t="shared" si="5"/>
        <v>0.12963551338726312</v>
      </c>
      <c r="R11" s="21">
        <f t="shared" si="6"/>
        <v>0.13951968693076824</v>
      </c>
    </row>
    <row r="12" spans="1:23" ht="15.75" x14ac:dyDescent="0.25">
      <c r="A12" s="13">
        <v>10</v>
      </c>
      <c r="B12" s="2" t="s">
        <v>44</v>
      </c>
      <c r="C12" s="2" t="s">
        <v>47</v>
      </c>
      <c r="D12" s="3">
        <v>35415</v>
      </c>
      <c r="E12" s="5">
        <v>2337207195055</v>
      </c>
      <c r="F12" s="5">
        <v>2342432443196</v>
      </c>
      <c r="G12" s="5">
        <v>2631189810030</v>
      </c>
      <c r="H12" s="5">
        <v>2881563083954</v>
      </c>
      <c r="I12" s="5">
        <v>3448995059882</v>
      </c>
      <c r="J12" s="5">
        <v>3919243683748</v>
      </c>
      <c r="K12" s="5">
        <v>4590737849889</v>
      </c>
      <c r="M12" s="21">
        <f t="shared" si="1"/>
        <v>2.2306932078991802E-3</v>
      </c>
      <c r="N12" s="21">
        <f t="shared" si="2"/>
        <v>0.10974402748645019</v>
      </c>
      <c r="O12" s="21">
        <f t="shared" si="3"/>
        <v>8.6888007178536175E-2</v>
      </c>
      <c r="P12" s="21">
        <f t="shared" si="4"/>
        <v>0.16452095931601987</v>
      </c>
      <c r="Q12" s="21">
        <f t="shared" si="5"/>
        <v>0.11998453319348032</v>
      </c>
      <c r="R12" s="21">
        <f t="shared" si="6"/>
        <v>0.14627151192204019</v>
      </c>
    </row>
    <row r="14" spans="1:23" x14ac:dyDescent="0.25">
      <c r="M14" s="27"/>
      <c r="N14" s="27"/>
      <c r="O14" s="27"/>
      <c r="P14" s="27"/>
      <c r="Q14" s="27"/>
      <c r="R14" s="27"/>
    </row>
    <row r="15" spans="1:23" x14ac:dyDescent="0.25">
      <c r="M15" s="27"/>
      <c r="N15" s="27"/>
      <c r="O15" s="27"/>
      <c r="P15" s="27"/>
      <c r="Q15" s="27"/>
      <c r="R15" s="27"/>
    </row>
  </sheetData>
  <mergeCells count="6">
    <mergeCell ref="A1:A2"/>
    <mergeCell ref="B1:B2"/>
    <mergeCell ref="C1:C2"/>
    <mergeCell ref="D1:D2"/>
    <mergeCell ref="M1:R1"/>
    <mergeCell ref="E1:K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5"/>
  <sheetViews>
    <sheetView topLeftCell="N1" workbookViewId="0">
      <selection activeCell="T14" sqref="T14:Y15"/>
    </sheetView>
  </sheetViews>
  <sheetFormatPr defaultRowHeight="15.75" x14ac:dyDescent="0.25"/>
  <cols>
    <col min="1" max="1" width="4.5703125" bestFit="1" customWidth="1"/>
    <col min="2" max="2" width="7.28515625" bestFit="1" customWidth="1"/>
    <col min="3" max="3" width="46.140625" bestFit="1" customWidth="1"/>
    <col min="4" max="4" width="17.85546875" bestFit="1" customWidth="1"/>
    <col min="5" max="5" width="2.140625" customWidth="1"/>
    <col min="6" max="6" width="22.5703125" style="23" bestFit="1" customWidth="1"/>
    <col min="7" max="10" width="25.140625" bestFit="1" customWidth="1"/>
    <col min="11" max="11" width="25.140625" customWidth="1"/>
    <col min="12" max="12" width="1.85546875" customWidth="1"/>
    <col min="13" max="15" width="22.5703125" bestFit="1" customWidth="1"/>
    <col min="16" max="17" width="23.5703125" bestFit="1" customWidth="1"/>
    <col min="18" max="18" width="23.5703125" customWidth="1"/>
    <col min="20" max="25" width="5.140625" customWidth="1"/>
  </cols>
  <sheetData>
    <row r="1" spans="1:25" x14ac:dyDescent="0.25">
      <c r="A1" s="30" t="s">
        <v>0</v>
      </c>
      <c r="B1" s="30" t="s">
        <v>1</v>
      </c>
      <c r="C1" s="30" t="s">
        <v>2</v>
      </c>
      <c r="D1" s="32" t="s">
        <v>3</v>
      </c>
      <c r="F1" s="33" t="s">
        <v>5</v>
      </c>
      <c r="G1" s="33"/>
      <c r="H1" s="33"/>
      <c r="I1" s="33"/>
      <c r="J1" s="33"/>
      <c r="K1" s="20"/>
      <c r="M1" s="33" t="s">
        <v>4</v>
      </c>
      <c r="N1" s="33"/>
      <c r="O1" s="33"/>
      <c r="P1" s="33"/>
      <c r="Q1" s="33"/>
      <c r="R1" s="20"/>
      <c r="T1" s="33" t="s">
        <v>61</v>
      </c>
      <c r="U1" s="33"/>
      <c r="V1" s="33"/>
      <c r="W1" s="33"/>
      <c r="X1" s="33"/>
    </row>
    <row r="2" spans="1:25" x14ac:dyDescent="0.25">
      <c r="A2" s="31"/>
      <c r="B2" s="31"/>
      <c r="C2" s="31"/>
      <c r="D2" s="32"/>
      <c r="F2" s="4">
        <v>2017</v>
      </c>
      <c r="G2" s="4">
        <v>2018</v>
      </c>
      <c r="H2" s="4">
        <v>2019</v>
      </c>
      <c r="I2" s="4">
        <v>2020</v>
      </c>
      <c r="J2" s="4">
        <v>2021</v>
      </c>
      <c r="K2" s="4">
        <v>2022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  <c r="R2" s="4">
        <v>2022</v>
      </c>
      <c r="T2" s="4">
        <v>2017</v>
      </c>
      <c r="U2" s="4">
        <v>2018</v>
      </c>
      <c r="V2" s="4">
        <v>2019</v>
      </c>
      <c r="W2" s="4">
        <v>2020</v>
      </c>
      <c r="X2" s="4">
        <v>2021</v>
      </c>
      <c r="Y2" s="4">
        <v>2022</v>
      </c>
    </row>
    <row r="3" spans="1:25" x14ac:dyDescent="0.25">
      <c r="A3" s="13">
        <v>1</v>
      </c>
      <c r="B3" s="2" t="s">
        <v>9</v>
      </c>
      <c r="C3" s="2" t="s">
        <v>12</v>
      </c>
      <c r="D3" s="3">
        <v>43088</v>
      </c>
      <c r="F3" s="5">
        <v>373272941443</v>
      </c>
      <c r="G3" s="5">
        <v>118853215128</v>
      </c>
      <c r="H3" s="5">
        <v>122136752135</v>
      </c>
      <c r="I3" s="5">
        <v>125161736940</v>
      </c>
      <c r="J3" s="5">
        <v>119786398572</v>
      </c>
      <c r="K3" s="5">
        <v>133323429397</v>
      </c>
      <c r="M3" s="5">
        <v>1211184522659</v>
      </c>
      <c r="N3" s="5">
        <v>1004275813783</v>
      </c>
      <c r="O3" s="5">
        <v>1057529235986</v>
      </c>
      <c r="P3" s="5">
        <v>1086873666641</v>
      </c>
      <c r="Q3" s="5">
        <v>1146235578463</v>
      </c>
      <c r="R3" s="5">
        <v>1074777460412</v>
      </c>
      <c r="T3" s="21">
        <f>SUM(F3/M3)</f>
        <v>0.30818833502225346</v>
      </c>
      <c r="U3" s="21">
        <f t="shared" ref="U3:Y3" si="0">SUM(G3/N3)</f>
        <v>0.11834718460488718</v>
      </c>
      <c r="V3" s="21">
        <f t="shared" si="0"/>
        <v>0.11549255375538091</v>
      </c>
      <c r="W3" s="21">
        <f t="shared" si="0"/>
        <v>0.11515757606568415</v>
      </c>
      <c r="X3" s="28">
        <f t="shared" si="0"/>
        <v>0.10450417071560709</v>
      </c>
      <c r="Y3" s="21">
        <f t="shared" si="0"/>
        <v>0.12404747429843983</v>
      </c>
    </row>
    <row r="4" spans="1:25" x14ac:dyDescent="0.25">
      <c r="A4" s="13">
        <v>2</v>
      </c>
      <c r="B4" s="2" t="s">
        <v>14</v>
      </c>
      <c r="C4" s="2" t="s">
        <v>18</v>
      </c>
      <c r="D4" s="3">
        <v>35255</v>
      </c>
      <c r="F4" s="5">
        <v>489592257434</v>
      </c>
      <c r="G4" s="5">
        <v>192308466864</v>
      </c>
      <c r="H4" s="5">
        <v>261784845240</v>
      </c>
      <c r="I4" s="5">
        <v>305958833204</v>
      </c>
      <c r="J4" s="5">
        <v>310020233374</v>
      </c>
      <c r="K4" s="5">
        <v>168244583827</v>
      </c>
      <c r="M4" s="5">
        <v>1392636444501</v>
      </c>
      <c r="N4" s="5">
        <v>1168956042706</v>
      </c>
      <c r="O4" s="5">
        <v>1393079542074</v>
      </c>
      <c r="P4" s="5">
        <v>1566673828068</v>
      </c>
      <c r="Q4" s="5">
        <v>1697387196209</v>
      </c>
      <c r="R4" s="5">
        <v>1718287453575</v>
      </c>
      <c r="T4" s="21">
        <f t="shared" ref="T4:T12" si="1">SUM(F4/M4)</f>
        <v>0.35155783791758183</v>
      </c>
      <c r="U4" s="21">
        <f t="shared" ref="U4:U12" si="2">SUM(G4/N4)</f>
        <v>0.16451300120646781</v>
      </c>
      <c r="V4" s="21">
        <f t="shared" ref="V4:V12" si="3">SUM(H4/O4)</f>
        <v>0.18791808890557526</v>
      </c>
      <c r="W4" s="21">
        <f t="shared" ref="W4:W12" si="4">SUM(I4/P4)</f>
        <v>0.19529197955729183</v>
      </c>
      <c r="X4" s="21">
        <f t="shared" ref="X4:X12" si="5">SUM(J4/Q4)</f>
        <v>0.18264555904887778</v>
      </c>
      <c r="Y4" s="28">
        <f t="shared" ref="Y4:Y12" si="6">SUM(K4/R4)</f>
        <v>9.791410830414729E-2</v>
      </c>
    </row>
    <row r="5" spans="1:25" x14ac:dyDescent="0.25">
      <c r="A5" s="13">
        <v>3</v>
      </c>
      <c r="B5" s="2" t="s">
        <v>15</v>
      </c>
      <c r="C5" s="2" t="s">
        <v>19</v>
      </c>
      <c r="D5" s="3">
        <v>42860</v>
      </c>
      <c r="F5" s="5">
        <v>362948247159</v>
      </c>
      <c r="G5" s="5">
        <v>198455391702</v>
      </c>
      <c r="H5" s="5">
        <v>478844867693</v>
      </c>
      <c r="I5" s="5">
        <v>416194010942</v>
      </c>
      <c r="J5" s="5">
        <v>346601683606</v>
      </c>
      <c r="K5" s="5">
        <v>508372748127</v>
      </c>
      <c r="M5" s="5">
        <v>660917775322</v>
      </c>
      <c r="N5" s="5">
        <v>833933861594</v>
      </c>
      <c r="O5" s="5">
        <v>1245144303719</v>
      </c>
      <c r="P5" s="5">
        <v>1310940121622</v>
      </c>
      <c r="Q5" s="5">
        <v>1348181576913</v>
      </c>
      <c r="R5" s="5">
        <v>1693523611414</v>
      </c>
      <c r="T5" s="28">
        <f t="shared" si="1"/>
        <v>0.54915794477183055</v>
      </c>
      <c r="U5" s="21">
        <f t="shared" si="2"/>
        <v>0.23797497720342939</v>
      </c>
      <c r="V5" s="21">
        <f t="shared" si="3"/>
        <v>0.38456977738466536</v>
      </c>
      <c r="W5" s="21">
        <f t="shared" si="4"/>
        <v>0.31747751409656411</v>
      </c>
      <c r="X5" s="21">
        <f t="shared" si="5"/>
        <v>0.25708828064512756</v>
      </c>
      <c r="Y5" s="21">
        <f t="shared" si="6"/>
        <v>0.30018639521803681</v>
      </c>
    </row>
    <row r="6" spans="1:25" x14ac:dyDescent="0.25">
      <c r="A6" s="13">
        <v>4</v>
      </c>
      <c r="B6" s="2" t="s">
        <v>27</v>
      </c>
      <c r="C6" s="2" t="s">
        <v>22</v>
      </c>
      <c r="D6" s="3">
        <v>42908</v>
      </c>
      <c r="F6" s="5">
        <v>100983030820</v>
      </c>
      <c r="G6" s="5">
        <v>195678977792</v>
      </c>
      <c r="H6" s="5">
        <v>207108590481</v>
      </c>
      <c r="I6" s="5">
        <v>240365954692</v>
      </c>
      <c r="J6" s="5">
        <v>313387193288</v>
      </c>
      <c r="K6" s="5">
        <v>142744113133</v>
      </c>
      <c r="M6" s="5">
        <v>576963542579</v>
      </c>
      <c r="N6" s="5">
        <v>758846556031</v>
      </c>
      <c r="O6" s="5">
        <v>848676035300</v>
      </c>
      <c r="P6" s="5">
        <v>906044798736</v>
      </c>
      <c r="Q6" s="5">
        <v>987563580363</v>
      </c>
      <c r="R6" s="5">
        <v>811603660216</v>
      </c>
      <c r="T6" s="21">
        <f t="shared" si="1"/>
        <v>0.17502497708713202</v>
      </c>
      <c r="U6" s="21">
        <f t="shared" si="2"/>
        <v>0.25786369620686034</v>
      </c>
      <c r="V6" s="21">
        <f t="shared" si="3"/>
        <v>0.2440372790870533</v>
      </c>
      <c r="W6" s="21">
        <f t="shared" si="4"/>
        <v>0.26529146795757608</v>
      </c>
      <c r="X6" s="21">
        <f t="shared" si="5"/>
        <v>0.31733368819940472</v>
      </c>
      <c r="Y6" s="21">
        <f t="shared" si="6"/>
        <v>0.17587908991811363</v>
      </c>
    </row>
    <row r="7" spans="1:25" x14ac:dyDescent="0.25">
      <c r="A7" s="13">
        <v>5</v>
      </c>
      <c r="B7" s="2" t="s">
        <v>28</v>
      </c>
      <c r="C7" s="2" t="s">
        <v>24</v>
      </c>
      <c r="D7" s="3">
        <v>40458</v>
      </c>
      <c r="F7" s="5">
        <v>11295184000000</v>
      </c>
      <c r="G7" s="5">
        <v>11660003000000</v>
      </c>
      <c r="H7" s="5">
        <v>12038210000000</v>
      </c>
      <c r="I7" s="5">
        <v>52842783000000</v>
      </c>
      <c r="J7" s="5">
        <v>63074704000000</v>
      </c>
      <c r="K7" s="5">
        <v>57832529000000</v>
      </c>
      <c r="M7" s="5">
        <v>31619514000000</v>
      </c>
      <c r="N7" s="5">
        <v>34367153000000</v>
      </c>
      <c r="O7" s="5">
        <v>38709314000000</v>
      </c>
      <c r="P7" s="5">
        <v>103015311000000</v>
      </c>
      <c r="Q7" s="5">
        <v>118015311000000</v>
      </c>
      <c r="R7" s="5">
        <v>115305536000000</v>
      </c>
      <c r="T7" s="21">
        <f t="shared" si="1"/>
        <v>0.35722193579572414</v>
      </c>
      <c r="U7" s="21">
        <f t="shared" si="2"/>
        <v>0.33927753631498075</v>
      </c>
      <c r="V7" s="21">
        <f t="shared" si="3"/>
        <v>0.31099001134455651</v>
      </c>
      <c r="W7" s="21">
        <f t="shared" si="4"/>
        <v>0.5129604763315232</v>
      </c>
      <c r="X7" s="21">
        <f t="shared" si="5"/>
        <v>0.53446204111600404</v>
      </c>
      <c r="Y7" s="21">
        <f t="shared" si="6"/>
        <v>0.50155899713262686</v>
      </c>
    </row>
    <row r="8" spans="1:25" x14ac:dyDescent="0.25">
      <c r="A8" s="13">
        <v>6</v>
      </c>
      <c r="B8" s="2" t="s">
        <v>29</v>
      </c>
      <c r="C8" s="2" t="s">
        <v>25</v>
      </c>
      <c r="D8" s="3">
        <v>34529</v>
      </c>
      <c r="F8" s="5">
        <v>41298111000000</v>
      </c>
      <c r="G8" s="5">
        <v>46620996000000</v>
      </c>
      <c r="H8" s="5">
        <v>41996071000000</v>
      </c>
      <c r="I8" s="5">
        <v>83357830000000</v>
      </c>
      <c r="J8" s="5">
        <v>92285331000000</v>
      </c>
      <c r="K8" s="5">
        <v>86810262000000</v>
      </c>
      <c r="M8" s="5">
        <v>88400877000000</v>
      </c>
      <c r="N8" s="5">
        <v>96537796000000</v>
      </c>
      <c r="O8" s="5">
        <v>96198559000000</v>
      </c>
      <c r="P8" s="5">
        <v>163011780000000</v>
      </c>
      <c r="Q8" s="5">
        <v>179271840000000</v>
      </c>
      <c r="R8" s="5">
        <v>180433300000000</v>
      </c>
      <c r="T8" s="21">
        <f t="shared" si="1"/>
        <v>0.46716856666478546</v>
      </c>
      <c r="U8" s="21">
        <f t="shared" si="2"/>
        <v>0.4829299811236627</v>
      </c>
      <c r="V8" s="21">
        <f t="shared" si="3"/>
        <v>0.43655613386059139</v>
      </c>
      <c r="W8" s="21">
        <f t="shared" si="4"/>
        <v>0.51136077404958091</v>
      </c>
      <c r="X8" s="21">
        <f t="shared" si="5"/>
        <v>0.51477873490895165</v>
      </c>
      <c r="Y8" s="21">
        <f t="shared" si="6"/>
        <v>0.48112106800684795</v>
      </c>
    </row>
    <row r="9" spans="1:25" x14ac:dyDescent="0.25">
      <c r="A9" s="13">
        <v>7</v>
      </c>
      <c r="B9" s="2" t="s">
        <v>31</v>
      </c>
      <c r="C9" s="2" t="s">
        <v>33</v>
      </c>
      <c r="D9" s="3">
        <v>33058</v>
      </c>
      <c r="F9" s="5">
        <v>7561503434179</v>
      </c>
      <c r="G9" s="5">
        <v>9049161944940</v>
      </c>
      <c r="H9" s="5">
        <v>9137978611155</v>
      </c>
      <c r="I9" s="5">
        <v>9125978611155</v>
      </c>
      <c r="J9" s="5">
        <v>8557621869393</v>
      </c>
      <c r="K9" s="5">
        <v>9441466604896</v>
      </c>
      <c r="M9" s="5">
        <v>14915849800251</v>
      </c>
      <c r="N9" s="5">
        <v>17591706426634</v>
      </c>
      <c r="O9" s="5">
        <v>19037918806473</v>
      </c>
      <c r="P9" s="5">
        <v>19777500514550</v>
      </c>
      <c r="Q9" s="5">
        <v>19917653265528</v>
      </c>
      <c r="R9" s="5">
        <v>22276160695411</v>
      </c>
      <c r="T9" s="21">
        <f t="shared" si="1"/>
        <v>0.50694419261661894</v>
      </c>
      <c r="U9" s="21">
        <f t="shared" si="2"/>
        <v>0.51439932690324397</v>
      </c>
      <c r="V9" s="21">
        <f t="shared" si="3"/>
        <v>0.47998831721291069</v>
      </c>
      <c r="W9" s="21">
        <f t="shared" si="4"/>
        <v>0.46143235362027468</v>
      </c>
      <c r="X9" s="21">
        <f t="shared" si="5"/>
        <v>0.42965010763611888</v>
      </c>
      <c r="Y9" s="21">
        <f t="shared" si="6"/>
        <v>0.42383724619301155</v>
      </c>
    </row>
    <row r="10" spans="1:25" x14ac:dyDescent="0.25">
      <c r="A10" s="13">
        <v>8</v>
      </c>
      <c r="B10" s="2" t="s">
        <v>37</v>
      </c>
      <c r="C10" s="2" t="s">
        <v>41</v>
      </c>
      <c r="D10" s="3">
        <v>40357</v>
      </c>
      <c r="F10" s="5">
        <v>1739467993982</v>
      </c>
      <c r="G10" s="5">
        <v>1476909260772</v>
      </c>
      <c r="H10" s="5">
        <v>1589486465854</v>
      </c>
      <c r="I10" s="5">
        <v>1205569956974</v>
      </c>
      <c r="J10" s="5">
        <v>1321693219911</v>
      </c>
      <c r="K10" s="5">
        <v>1449163077319</v>
      </c>
      <c r="M10" s="5">
        <v>4559573709411</v>
      </c>
      <c r="N10" s="5">
        <v>4393810380883</v>
      </c>
      <c r="O10" s="5">
        <v>4682083844951</v>
      </c>
      <c r="P10" s="5">
        <v>4452166671985</v>
      </c>
      <c r="Q10" s="5">
        <v>4191284422677</v>
      </c>
      <c r="R10" s="5">
        <v>4130321616083</v>
      </c>
      <c r="T10" s="21">
        <f t="shared" si="1"/>
        <v>0.38149794363269596</v>
      </c>
      <c r="U10" s="21">
        <f t="shared" si="2"/>
        <v>0.33613404602025487</v>
      </c>
      <c r="V10" s="21">
        <f t="shared" si="3"/>
        <v>0.33948270011611348</v>
      </c>
      <c r="W10" s="21">
        <f t="shared" si="4"/>
        <v>0.27078275495838439</v>
      </c>
      <c r="X10" s="21">
        <f t="shared" si="5"/>
        <v>0.31534324245807832</v>
      </c>
      <c r="Y10" s="21">
        <f t="shared" si="6"/>
        <v>0.35085962111912172</v>
      </c>
    </row>
    <row r="11" spans="1:25" x14ac:dyDescent="0.25">
      <c r="A11" s="13">
        <v>9</v>
      </c>
      <c r="B11" s="2" t="s">
        <v>43</v>
      </c>
      <c r="C11" s="2" t="s">
        <v>46</v>
      </c>
      <c r="D11" s="3">
        <v>34220</v>
      </c>
      <c r="F11" s="5">
        <v>328714435982</v>
      </c>
      <c r="G11" s="5">
        <v>408057718435</v>
      </c>
      <c r="H11" s="5">
        <v>410463595860</v>
      </c>
      <c r="I11" s="5">
        <v>366908471713</v>
      </c>
      <c r="J11" s="5">
        <v>347288021564</v>
      </c>
      <c r="K11" s="5">
        <v>442535947408</v>
      </c>
      <c r="M11" s="5">
        <v>636284210210</v>
      </c>
      <c r="N11" s="5">
        <v>747293725435</v>
      </c>
      <c r="O11" s="5">
        <v>790845543826</v>
      </c>
      <c r="P11" s="5">
        <v>773863042440</v>
      </c>
      <c r="Q11" s="5">
        <v>889125250792</v>
      </c>
      <c r="R11" s="5">
        <v>1033289474829</v>
      </c>
      <c r="T11" s="21">
        <f t="shared" si="1"/>
        <v>0.51661573665879701</v>
      </c>
      <c r="U11" s="28">
        <f t="shared" si="2"/>
        <v>0.54604729645959416</v>
      </c>
      <c r="V11" s="21">
        <f t="shared" si="3"/>
        <v>0.51901866181635747</v>
      </c>
      <c r="W11" s="21">
        <f t="shared" si="4"/>
        <v>0.47412584862062018</v>
      </c>
      <c r="X11" s="21">
        <f t="shared" si="5"/>
        <v>0.39059516221662655</v>
      </c>
      <c r="Y11" s="21">
        <f t="shared" si="6"/>
        <v>0.42827877200746256</v>
      </c>
    </row>
    <row r="12" spans="1:25" x14ac:dyDescent="0.25">
      <c r="A12" s="13">
        <v>10</v>
      </c>
      <c r="B12" s="2" t="s">
        <v>44</v>
      </c>
      <c r="C12" s="2" t="s">
        <v>47</v>
      </c>
      <c r="D12" s="3">
        <v>35415</v>
      </c>
      <c r="F12" s="5">
        <v>957660374836</v>
      </c>
      <c r="G12" s="5">
        <v>984801863078</v>
      </c>
      <c r="H12" s="5">
        <v>733556075974</v>
      </c>
      <c r="I12" s="5">
        <v>775696860738</v>
      </c>
      <c r="J12" s="5">
        <v>618395061219</v>
      </c>
      <c r="K12" s="5">
        <v>662339075974</v>
      </c>
      <c r="M12" s="5">
        <v>2342432443196</v>
      </c>
      <c r="N12" s="5">
        <v>2631189810030</v>
      </c>
      <c r="O12" s="5">
        <v>2881563083954</v>
      </c>
      <c r="P12" s="5">
        <v>3448995059882</v>
      </c>
      <c r="Q12" s="5">
        <v>3919243683748</v>
      </c>
      <c r="R12" s="5">
        <v>4590737849889</v>
      </c>
      <c r="T12" s="21">
        <f t="shared" si="1"/>
        <v>0.4088315877017884</v>
      </c>
      <c r="U12" s="21">
        <f t="shared" si="2"/>
        <v>0.37428005358031224</v>
      </c>
      <c r="V12" s="21">
        <f t="shared" si="3"/>
        <v>0.25456880679059607</v>
      </c>
      <c r="W12" s="21">
        <f t="shared" si="4"/>
        <v>0.22490518173271573</v>
      </c>
      <c r="X12" s="21">
        <f t="shared" si="5"/>
        <v>0.15778428470352843</v>
      </c>
      <c r="Y12" s="21">
        <f t="shared" si="6"/>
        <v>0.14427725948019768</v>
      </c>
    </row>
    <row r="14" spans="1:25" x14ac:dyDescent="0.25">
      <c r="T14" s="27"/>
      <c r="U14" s="27"/>
      <c r="V14" s="27"/>
      <c r="W14" s="27"/>
      <c r="X14" s="27"/>
      <c r="Y14" s="27"/>
    </row>
    <row r="15" spans="1:25" x14ac:dyDescent="0.25">
      <c r="T15" s="27"/>
      <c r="U15" s="27"/>
      <c r="V15" s="27"/>
      <c r="W15" s="27"/>
      <c r="X15" s="27"/>
      <c r="Y15" s="27"/>
    </row>
  </sheetData>
  <mergeCells count="7">
    <mergeCell ref="M1:Q1"/>
    <mergeCell ref="T1:X1"/>
    <mergeCell ref="F1:J1"/>
    <mergeCell ref="A1:A2"/>
    <mergeCell ref="B1:B2"/>
    <mergeCell ref="C1:C2"/>
    <mergeCell ref="D1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5"/>
  <sheetViews>
    <sheetView topLeftCell="O1" workbookViewId="0">
      <selection activeCell="T14" sqref="T14:Y15"/>
    </sheetView>
  </sheetViews>
  <sheetFormatPr defaultRowHeight="15" x14ac:dyDescent="0.25"/>
  <cols>
    <col min="1" max="1" width="4.5703125" bestFit="1" customWidth="1"/>
    <col min="2" max="2" width="7.28515625" bestFit="1" customWidth="1"/>
    <col min="3" max="3" width="46.140625" bestFit="1" customWidth="1"/>
    <col min="4" max="4" width="17.85546875" bestFit="1" customWidth="1"/>
    <col min="5" max="5" width="2.140625" customWidth="1"/>
    <col min="6" max="6" width="22.5703125" bestFit="1" customWidth="1"/>
    <col min="7" max="10" width="25.140625" bestFit="1" customWidth="1"/>
    <col min="11" max="11" width="25.140625" customWidth="1"/>
    <col min="12" max="12" width="1.85546875" customWidth="1"/>
    <col min="13" max="15" width="22.5703125" bestFit="1" customWidth="1"/>
    <col min="16" max="17" width="23.5703125" bestFit="1" customWidth="1"/>
    <col min="18" max="18" width="23.5703125" customWidth="1"/>
    <col min="19" max="19" width="2.140625" customWidth="1"/>
  </cols>
  <sheetData>
    <row r="1" spans="1:25" ht="15.75" x14ac:dyDescent="0.25">
      <c r="A1" s="30" t="s">
        <v>0</v>
      </c>
      <c r="B1" s="30" t="s">
        <v>1</v>
      </c>
      <c r="C1" s="30" t="s">
        <v>2</v>
      </c>
      <c r="D1" s="32" t="s">
        <v>3</v>
      </c>
      <c r="F1" s="33" t="s">
        <v>6</v>
      </c>
      <c r="G1" s="33"/>
      <c r="H1" s="33"/>
      <c r="I1" s="33"/>
      <c r="J1" s="33"/>
      <c r="K1" s="20"/>
      <c r="M1" s="33" t="s">
        <v>4</v>
      </c>
      <c r="N1" s="33"/>
      <c r="O1" s="33"/>
      <c r="P1" s="33"/>
      <c r="Q1" s="33"/>
      <c r="R1" s="20"/>
      <c r="T1" s="35" t="s">
        <v>62</v>
      </c>
      <c r="U1" s="35"/>
      <c r="V1" s="35"/>
      <c r="W1" s="35"/>
      <c r="X1" s="35"/>
    </row>
    <row r="2" spans="1:25" ht="15.75" x14ac:dyDescent="0.25">
      <c r="A2" s="31"/>
      <c r="B2" s="31"/>
      <c r="C2" s="31"/>
      <c r="D2" s="32"/>
      <c r="F2" s="4">
        <v>2017</v>
      </c>
      <c r="G2" s="4">
        <v>2018</v>
      </c>
      <c r="H2" s="4">
        <v>2019</v>
      </c>
      <c r="I2" s="4">
        <v>2020</v>
      </c>
      <c r="J2" s="4">
        <v>2021</v>
      </c>
      <c r="K2" s="4">
        <v>2022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  <c r="R2" s="4">
        <v>2022</v>
      </c>
      <c r="T2" s="4">
        <v>2017</v>
      </c>
      <c r="U2" s="4">
        <v>2018</v>
      </c>
      <c r="V2" s="4">
        <v>2019</v>
      </c>
      <c r="W2" s="4">
        <v>2020</v>
      </c>
      <c r="X2" s="4">
        <v>2021</v>
      </c>
      <c r="Y2" s="4">
        <v>2022</v>
      </c>
    </row>
    <row r="3" spans="1:25" ht="15.75" x14ac:dyDescent="0.25">
      <c r="A3" s="13">
        <v>1</v>
      </c>
      <c r="B3" s="2" t="s">
        <v>9</v>
      </c>
      <c r="C3" s="2" t="s">
        <v>12</v>
      </c>
      <c r="D3" s="3">
        <v>43088</v>
      </c>
      <c r="F3" s="5">
        <v>43421734614</v>
      </c>
      <c r="G3" s="5">
        <v>61947295689</v>
      </c>
      <c r="H3" s="5">
        <v>76758829457</v>
      </c>
      <c r="I3" s="5">
        <v>44045828312</v>
      </c>
      <c r="J3" s="5">
        <v>99278807290</v>
      </c>
      <c r="K3" s="5">
        <v>121257336904</v>
      </c>
      <c r="M3" s="5">
        <v>1211184522659</v>
      </c>
      <c r="N3" s="5">
        <v>1004275813783</v>
      </c>
      <c r="O3" s="5">
        <v>1057529235986</v>
      </c>
      <c r="P3" s="5">
        <v>1086873666641</v>
      </c>
      <c r="Q3" s="5">
        <v>1146235578463</v>
      </c>
      <c r="R3" s="5">
        <v>1074777460412</v>
      </c>
      <c r="T3" s="21">
        <f>SUM(F3/M3)</f>
        <v>3.5850635309203883E-2</v>
      </c>
      <c r="U3" s="21">
        <f t="shared" ref="U3:Y3" si="0">SUM(G3/N3)</f>
        <v>6.168354832289661E-2</v>
      </c>
      <c r="V3" s="21">
        <f t="shared" si="0"/>
        <v>7.2583174861764452E-2</v>
      </c>
      <c r="W3" s="21">
        <f t="shared" si="0"/>
        <v>4.0525251152808146E-2</v>
      </c>
      <c r="X3" s="21">
        <f t="shared" si="0"/>
        <v>8.6612917235673367E-2</v>
      </c>
      <c r="Y3" s="21">
        <f t="shared" si="0"/>
        <v>0.11282087815417882</v>
      </c>
    </row>
    <row r="4" spans="1:25" ht="15.75" x14ac:dyDescent="0.25">
      <c r="A4" s="13">
        <v>2</v>
      </c>
      <c r="B4" s="2" t="s">
        <v>14</v>
      </c>
      <c r="C4" s="2" t="s">
        <v>18</v>
      </c>
      <c r="D4" s="3">
        <v>35255</v>
      </c>
      <c r="F4" s="5">
        <v>107420886839</v>
      </c>
      <c r="G4" s="5">
        <v>92649656775</v>
      </c>
      <c r="H4" s="5">
        <v>215459200242</v>
      </c>
      <c r="I4" s="5">
        <v>181812593992</v>
      </c>
      <c r="J4" s="5">
        <v>187066990085</v>
      </c>
      <c r="K4" s="5">
        <v>220704543072</v>
      </c>
      <c r="M4" s="5">
        <v>1392636444501</v>
      </c>
      <c r="N4" s="5">
        <v>1168956042706</v>
      </c>
      <c r="O4" s="5">
        <v>1393079542074</v>
      </c>
      <c r="P4" s="5">
        <v>1566673828068</v>
      </c>
      <c r="Q4" s="5">
        <v>1697387196209</v>
      </c>
      <c r="R4" s="5">
        <v>1718287453575</v>
      </c>
      <c r="T4" s="21">
        <f t="shared" ref="T4:T12" si="1">SUM(F4/M4)</f>
        <v>7.7134910021323125E-2</v>
      </c>
      <c r="U4" s="21">
        <f t="shared" ref="U4:U12" si="2">SUM(G4/N4)</f>
        <v>7.9258460874650688E-2</v>
      </c>
      <c r="V4" s="21">
        <f t="shared" ref="V4:V12" si="3">SUM(H4/O4)</f>
        <v>0.15466396119867423</v>
      </c>
      <c r="W4" s="21">
        <f t="shared" ref="W4:W12" si="4">SUM(I4/P4)</f>
        <v>0.11605006143251191</v>
      </c>
      <c r="X4" s="21">
        <f t="shared" ref="X4:X12" si="5">SUM(J4/Q4)</f>
        <v>0.11020879060641056</v>
      </c>
      <c r="Y4" s="21">
        <f t="shared" ref="Y4:Y12" si="6">SUM(K4/R4)</f>
        <v>0.12844448268117828</v>
      </c>
    </row>
    <row r="5" spans="1:25" ht="15.75" x14ac:dyDescent="0.25">
      <c r="A5" s="13">
        <v>3</v>
      </c>
      <c r="B5" s="2" t="s">
        <v>15</v>
      </c>
      <c r="C5" s="2" t="s">
        <v>19</v>
      </c>
      <c r="D5" s="3">
        <v>42860</v>
      </c>
      <c r="F5" s="5">
        <v>50173730829</v>
      </c>
      <c r="G5" s="5">
        <v>63261752474</v>
      </c>
      <c r="H5" s="5">
        <v>130756461708</v>
      </c>
      <c r="I5" s="5">
        <v>132772234495</v>
      </c>
      <c r="J5" s="5">
        <v>180711667020</v>
      </c>
      <c r="K5" s="5">
        <v>195598848689</v>
      </c>
      <c r="M5" s="5">
        <v>660917775322</v>
      </c>
      <c r="N5" s="5">
        <v>833933861594</v>
      </c>
      <c r="O5" s="5">
        <v>1245144303719</v>
      </c>
      <c r="P5" s="5">
        <v>1310940121622</v>
      </c>
      <c r="Q5" s="5">
        <v>1348181576913</v>
      </c>
      <c r="R5" s="5">
        <v>1693523611414</v>
      </c>
      <c r="T5" s="21">
        <f t="shared" si="1"/>
        <v>7.591523893355008E-2</v>
      </c>
      <c r="U5" s="21">
        <f t="shared" si="2"/>
        <v>7.5859436086550144E-2</v>
      </c>
      <c r="V5" s="21">
        <f t="shared" si="3"/>
        <v>0.10501309873679403</v>
      </c>
      <c r="W5" s="21">
        <f t="shared" si="4"/>
        <v>0.10128016703823479</v>
      </c>
      <c r="X5" s="21">
        <f t="shared" si="5"/>
        <v>0.13404104470392239</v>
      </c>
      <c r="Y5" s="21">
        <f t="shared" si="6"/>
        <v>0.11549815270994988</v>
      </c>
    </row>
    <row r="6" spans="1:25" ht="15.75" x14ac:dyDescent="0.25">
      <c r="A6" s="13">
        <v>4</v>
      </c>
      <c r="B6" s="2" t="s">
        <v>27</v>
      </c>
      <c r="C6" s="2" t="s">
        <v>22</v>
      </c>
      <c r="D6" s="3">
        <v>42908</v>
      </c>
      <c r="F6" s="5">
        <v>47964112940</v>
      </c>
      <c r="G6" s="12">
        <v>90195136265</v>
      </c>
      <c r="H6" s="12">
        <v>103723133972</v>
      </c>
      <c r="I6" s="12">
        <v>38038419405</v>
      </c>
      <c r="J6" s="12">
        <v>11844682161</v>
      </c>
      <c r="K6" s="12">
        <v>90572477000</v>
      </c>
      <c r="M6" s="5">
        <v>576963542579</v>
      </c>
      <c r="N6" s="5">
        <v>758846556031</v>
      </c>
      <c r="O6" s="5">
        <v>848676035300</v>
      </c>
      <c r="P6" s="5">
        <v>906044798736</v>
      </c>
      <c r="Q6" s="5">
        <v>987563580363</v>
      </c>
      <c r="R6" s="5">
        <v>811603660216</v>
      </c>
      <c r="T6" s="21">
        <f t="shared" si="1"/>
        <v>8.3131964847558068E-2</v>
      </c>
      <c r="U6" s="21">
        <f t="shared" si="2"/>
        <v>0.1188582007102308</v>
      </c>
      <c r="V6" s="21">
        <f t="shared" si="3"/>
        <v>0.12221758322106353</v>
      </c>
      <c r="W6" s="21">
        <f t="shared" si="4"/>
        <v>4.1982934462033696E-2</v>
      </c>
      <c r="X6" s="28">
        <f t="shared" si="5"/>
        <v>1.1993842620893569E-2</v>
      </c>
      <c r="Y6" s="21">
        <f t="shared" si="6"/>
        <v>0.11159693017635611</v>
      </c>
    </row>
    <row r="7" spans="1:25" ht="15.75" x14ac:dyDescent="0.25">
      <c r="A7" s="13">
        <v>5</v>
      </c>
      <c r="B7" s="2" t="s">
        <v>28</v>
      </c>
      <c r="C7" s="2" t="s">
        <v>24</v>
      </c>
      <c r="D7" s="3">
        <v>40458</v>
      </c>
      <c r="F7" s="5">
        <v>3543173000000</v>
      </c>
      <c r="G7" s="5">
        <v>4658781000000</v>
      </c>
      <c r="H7" s="5">
        <v>5360029000000</v>
      </c>
      <c r="I7" s="5">
        <v>7418574000000</v>
      </c>
      <c r="J7" s="5">
        <v>7911943000000</v>
      </c>
      <c r="K7" s="5">
        <v>5722194000000</v>
      </c>
      <c r="M7" s="5">
        <v>31619514000000</v>
      </c>
      <c r="N7" s="5">
        <v>34367153000000</v>
      </c>
      <c r="O7" s="5">
        <v>38709314000000</v>
      </c>
      <c r="P7" s="5">
        <v>103015311000000</v>
      </c>
      <c r="Q7" s="5">
        <v>118015311000000</v>
      </c>
      <c r="R7" s="5">
        <v>115305536000000</v>
      </c>
      <c r="T7" s="21">
        <f t="shared" si="1"/>
        <v>0.11205652939510709</v>
      </c>
      <c r="U7" s="21">
        <f t="shared" si="2"/>
        <v>0.13555911948830909</v>
      </c>
      <c r="V7" s="21">
        <f t="shared" si="3"/>
        <v>0.13846871582379372</v>
      </c>
      <c r="W7" s="21">
        <f t="shared" si="4"/>
        <v>7.201428533278903E-2</v>
      </c>
      <c r="X7" s="21">
        <f t="shared" si="5"/>
        <v>6.7041665466610514E-2</v>
      </c>
      <c r="Y7" s="21">
        <f t="shared" si="6"/>
        <v>4.9626359657180728E-2</v>
      </c>
    </row>
    <row r="8" spans="1:25" ht="15.75" x14ac:dyDescent="0.25">
      <c r="A8" s="13">
        <v>6</v>
      </c>
      <c r="B8" s="2" t="s">
        <v>29</v>
      </c>
      <c r="C8" s="2" t="s">
        <v>25</v>
      </c>
      <c r="D8" s="3">
        <v>34529</v>
      </c>
      <c r="F8" s="5">
        <v>5097264000000</v>
      </c>
      <c r="G8" s="5">
        <v>4961851000000</v>
      </c>
      <c r="H8" s="5">
        <v>5902729000000</v>
      </c>
      <c r="I8" s="5">
        <v>8752066000000</v>
      </c>
      <c r="J8" s="5">
        <v>11229695000000</v>
      </c>
      <c r="K8" s="5">
        <v>9192569000000</v>
      </c>
      <c r="M8" s="5">
        <v>88400877000000</v>
      </c>
      <c r="N8" s="5">
        <v>96537796000000</v>
      </c>
      <c r="O8" s="5">
        <v>96198559000000</v>
      </c>
      <c r="P8" s="5">
        <v>163011780000000</v>
      </c>
      <c r="Q8" s="5">
        <v>179271840000000</v>
      </c>
      <c r="R8" s="5">
        <v>180433300000000</v>
      </c>
      <c r="T8" s="21">
        <f t="shared" si="1"/>
        <v>5.7660785424108407E-2</v>
      </c>
      <c r="U8" s="21">
        <f t="shared" si="2"/>
        <v>5.1398014100094022E-2</v>
      </c>
      <c r="V8" s="21">
        <f t="shared" si="3"/>
        <v>6.1359848435983327E-2</v>
      </c>
      <c r="W8" s="21">
        <f t="shared" si="4"/>
        <v>5.3689776284879531E-2</v>
      </c>
      <c r="X8" s="21">
        <f t="shared" si="5"/>
        <v>6.2640596537638038E-2</v>
      </c>
      <c r="Y8" s="21">
        <f t="shared" si="6"/>
        <v>5.0947186578087306E-2</v>
      </c>
    </row>
    <row r="9" spans="1:25" ht="15.75" x14ac:dyDescent="0.25">
      <c r="A9" s="13">
        <v>7</v>
      </c>
      <c r="B9" s="2" t="s">
        <v>31</v>
      </c>
      <c r="C9" s="2" t="s">
        <v>33</v>
      </c>
      <c r="D9" s="3">
        <v>33058</v>
      </c>
      <c r="F9" s="5">
        <v>1630953830893</v>
      </c>
      <c r="G9" s="5">
        <v>1760434280304</v>
      </c>
      <c r="H9" s="5">
        <v>2051404206764</v>
      </c>
      <c r="I9" s="5">
        <v>2098168514645</v>
      </c>
      <c r="J9" s="5">
        <v>1211052647953</v>
      </c>
      <c r="K9" s="5">
        <v>1970064538149</v>
      </c>
      <c r="M9" s="5">
        <v>14915849800251</v>
      </c>
      <c r="N9" s="5">
        <v>17591706426634</v>
      </c>
      <c r="O9" s="5">
        <v>19037918806473</v>
      </c>
      <c r="P9" s="5">
        <v>19777500514550</v>
      </c>
      <c r="Q9" s="5">
        <v>19917653265528</v>
      </c>
      <c r="R9" s="5">
        <v>22276160695411</v>
      </c>
      <c r="T9" s="21">
        <f t="shared" si="1"/>
        <v>0.10934367486494499</v>
      </c>
      <c r="U9" s="21">
        <f t="shared" si="2"/>
        <v>0.10007183144204174</v>
      </c>
      <c r="V9" s="21">
        <f t="shared" si="3"/>
        <v>0.10775359573791811</v>
      </c>
      <c r="W9" s="21">
        <f t="shared" si="4"/>
        <v>0.10608865933798915</v>
      </c>
      <c r="X9" s="21">
        <f t="shared" si="5"/>
        <v>6.0802978734899468E-2</v>
      </c>
      <c r="Y9" s="21">
        <f t="shared" si="6"/>
        <v>8.8438244142979405E-2</v>
      </c>
    </row>
    <row r="10" spans="1:25" ht="15.75" x14ac:dyDescent="0.25">
      <c r="A10" s="13">
        <v>8</v>
      </c>
      <c r="B10" s="2" t="s">
        <v>37</v>
      </c>
      <c r="C10" s="2" t="s">
        <v>41</v>
      </c>
      <c r="D10" s="3">
        <v>40357</v>
      </c>
      <c r="F10" s="5">
        <v>135364021139</v>
      </c>
      <c r="G10" s="5">
        <v>127171436363</v>
      </c>
      <c r="H10" s="5">
        <v>236518557420</v>
      </c>
      <c r="I10" s="5">
        <v>168610282478</v>
      </c>
      <c r="J10" s="5">
        <v>283602993676</v>
      </c>
      <c r="K10" s="5">
        <v>432247722254</v>
      </c>
      <c r="M10" s="5">
        <v>4559573709411</v>
      </c>
      <c r="N10" s="5">
        <v>4393810380883</v>
      </c>
      <c r="O10" s="5">
        <v>4682083844951</v>
      </c>
      <c r="P10" s="5">
        <v>4452166671985</v>
      </c>
      <c r="Q10" s="5">
        <v>4191284422677</v>
      </c>
      <c r="R10" s="5">
        <v>4130321616083</v>
      </c>
      <c r="T10" s="21">
        <f t="shared" si="1"/>
        <v>2.9687867718775438E-2</v>
      </c>
      <c r="U10" s="21">
        <f t="shared" si="2"/>
        <v>2.8943314649241429E-2</v>
      </c>
      <c r="V10" s="21">
        <f t="shared" si="3"/>
        <v>5.0515660388067068E-2</v>
      </c>
      <c r="W10" s="21">
        <f t="shared" si="4"/>
        <v>3.7871511760548052E-2</v>
      </c>
      <c r="X10" s="21">
        <f t="shared" si="5"/>
        <v>6.7664936347808374E-2</v>
      </c>
      <c r="Y10" s="21">
        <f t="shared" si="6"/>
        <v>0.10465231583198674</v>
      </c>
    </row>
    <row r="11" spans="1:25" ht="15.75" x14ac:dyDescent="0.25">
      <c r="A11" s="13">
        <v>9</v>
      </c>
      <c r="B11" s="2" t="s">
        <v>43</v>
      </c>
      <c r="C11" s="2" t="s">
        <v>46</v>
      </c>
      <c r="D11" s="3">
        <v>34220</v>
      </c>
      <c r="F11" s="5">
        <v>22970715348</v>
      </c>
      <c r="G11" s="12">
        <v>31954131252</v>
      </c>
      <c r="H11" s="12">
        <v>44943627900</v>
      </c>
      <c r="I11" s="12">
        <v>42520246722</v>
      </c>
      <c r="J11" s="12">
        <v>84524160228</v>
      </c>
      <c r="K11" s="12">
        <v>74865302076</v>
      </c>
      <c r="M11" s="5">
        <v>636284210210</v>
      </c>
      <c r="N11" s="5">
        <v>747293725435</v>
      </c>
      <c r="O11" s="5">
        <v>790845543826</v>
      </c>
      <c r="P11" s="5">
        <v>773863042440</v>
      </c>
      <c r="Q11" s="5">
        <v>889125250792</v>
      </c>
      <c r="R11" s="5">
        <v>1033289474829</v>
      </c>
      <c r="T11" s="21">
        <f t="shared" si="1"/>
        <v>3.6101344304015841E-2</v>
      </c>
      <c r="U11" s="21">
        <f t="shared" si="2"/>
        <v>4.2759801353075041E-2</v>
      </c>
      <c r="V11" s="21">
        <f t="shared" si="3"/>
        <v>5.6829842756107626E-2</v>
      </c>
      <c r="W11" s="21">
        <f t="shared" si="4"/>
        <v>5.4945441751466928E-2</v>
      </c>
      <c r="X11" s="21">
        <f t="shared" si="5"/>
        <v>9.5064401953165761E-2</v>
      </c>
      <c r="Y11" s="21">
        <f t="shared" si="6"/>
        <v>7.245336752161298E-2</v>
      </c>
    </row>
    <row r="12" spans="1:25" ht="15.75" x14ac:dyDescent="0.25">
      <c r="A12" s="13">
        <v>10</v>
      </c>
      <c r="B12" s="2" t="s">
        <v>44</v>
      </c>
      <c r="C12" s="2" t="s">
        <v>47</v>
      </c>
      <c r="D12" s="3">
        <v>35415</v>
      </c>
      <c r="F12" s="5">
        <v>216024079834</v>
      </c>
      <c r="G12" s="5">
        <v>255088886019</v>
      </c>
      <c r="H12" s="5">
        <v>482590522840</v>
      </c>
      <c r="I12" s="5">
        <v>628628879549</v>
      </c>
      <c r="J12" s="5">
        <v>617573766863</v>
      </c>
      <c r="K12" s="5">
        <v>624524005786</v>
      </c>
      <c r="M12" s="5">
        <v>2342432443196</v>
      </c>
      <c r="N12" s="5">
        <v>2631189810030</v>
      </c>
      <c r="O12" s="5">
        <v>2881563083954</v>
      </c>
      <c r="P12" s="5">
        <v>3448995059882</v>
      </c>
      <c r="Q12" s="5">
        <v>3919243683748</v>
      </c>
      <c r="R12" s="5">
        <v>4590737849889</v>
      </c>
      <c r="T12" s="21">
        <f t="shared" si="1"/>
        <v>9.2222117423910899E-2</v>
      </c>
      <c r="U12" s="21">
        <f t="shared" si="2"/>
        <v>9.6948112616813284E-2</v>
      </c>
      <c r="V12" s="21">
        <f t="shared" si="3"/>
        <v>0.16747525866336505</v>
      </c>
      <c r="W12" s="28">
        <f t="shared" si="4"/>
        <v>0.18226436067162916</v>
      </c>
      <c r="X12" s="21">
        <f t="shared" si="5"/>
        <v>0.15757473040625275</v>
      </c>
      <c r="Y12" s="21">
        <f t="shared" si="6"/>
        <v>0.13604000624890844</v>
      </c>
    </row>
    <row r="14" spans="1:25" x14ac:dyDescent="0.25">
      <c r="T14" s="27"/>
      <c r="U14" s="27"/>
      <c r="V14" s="27"/>
      <c r="W14" s="27"/>
      <c r="X14" s="27"/>
      <c r="Y14" s="27"/>
    </row>
    <row r="15" spans="1:25" x14ac:dyDescent="0.25">
      <c r="T15" s="27"/>
      <c r="U15" s="27"/>
      <c r="V15" s="27"/>
      <c r="W15" s="27"/>
      <c r="X15" s="27"/>
      <c r="Y15" s="27"/>
    </row>
  </sheetData>
  <mergeCells count="7">
    <mergeCell ref="T1:X1"/>
    <mergeCell ref="A1:A2"/>
    <mergeCell ref="B1:B2"/>
    <mergeCell ref="C1:C2"/>
    <mergeCell ref="D1:D2"/>
    <mergeCell ref="M1:Q1"/>
    <mergeCell ref="F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15"/>
  <sheetViews>
    <sheetView workbookViewId="0">
      <selection activeCell="AL14" sqref="AL14:AQ15"/>
    </sheetView>
  </sheetViews>
  <sheetFormatPr defaultColWidth="8.7109375" defaultRowHeight="15.75" x14ac:dyDescent="0.25"/>
  <cols>
    <col min="1" max="1" width="4.5703125" style="23" bestFit="1" customWidth="1"/>
    <col min="2" max="2" width="7.28515625" style="23" bestFit="1" customWidth="1"/>
    <col min="3" max="3" width="46.140625" style="23" bestFit="1" customWidth="1"/>
    <col min="4" max="4" width="17.85546875" style="23" bestFit="1" customWidth="1"/>
    <col min="5" max="5" width="2.5703125" style="23" customWidth="1"/>
    <col min="6" max="6" width="21.42578125" style="23" bestFit="1" customWidth="1"/>
    <col min="7" max="7" width="21.42578125" style="23" customWidth="1"/>
    <col min="8" max="10" width="21.42578125" style="23" bestFit="1" customWidth="1"/>
    <col min="11" max="11" width="22.5703125" style="23" bestFit="1" customWidth="1"/>
    <col min="12" max="12" width="22.5703125" style="23" customWidth="1"/>
    <col min="13" max="13" width="1.85546875" style="23" customWidth="1"/>
    <col min="14" max="16" width="21.42578125" style="23" bestFit="1" customWidth="1"/>
    <col min="17" max="19" width="22.5703125" style="23" bestFit="1" customWidth="1"/>
    <col min="20" max="20" width="22.5703125" style="23" customWidth="1"/>
    <col min="21" max="21" width="2" style="23" customWidth="1"/>
    <col min="22" max="27" width="21.42578125" style="23" bestFit="1" customWidth="1"/>
    <col min="28" max="28" width="21.42578125" style="23" customWidth="1"/>
    <col min="29" max="29" width="1.5703125" style="23" customWidth="1"/>
    <col min="30" max="31" width="22.5703125" style="23" bestFit="1" customWidth="1"/>
    <col min="32" max="35" width="24" style="23" bestFit="1" customWidth="1"/>
    <col min="36" max="36" width="25.140625" style="23" bestFit="1" customWidth="1"/>
    <col min="37" max="37" width="8.7109375" style="23"/>
    <col min="38" max="39" width="5.85546875" style="23" bestFit="1" customWidth="1"/>
    <col min="40" max="43" width="5.42578125" style="23" bestFit="1" customWidth="1"/>
    <col min="44" max="16384" width="8.7109375" style="23"/>
  </cols>
  <sheetData>
    <row r="1" spans="1:51" x14ac:dyDescent="0.25">
      <c r="A1" s="30" t="s">
        <v>0</v>
      </c>
      <c r="B1" s="30" t="s">
        <v>1</v>
      </c>
      <c r="C1" s="30" t="s">
        <v>2</v>
      </c>
      <c r="D1" s="32" t="s">
        <v>3</v>
      </c>
      <c r="E1" s="20"/>
      <c r="F1" s="33" t="s">
        <v>63</v>
      </c>
      <c r="G1" s="33"/>
      <c r="H1" s="33"/>
      <c r="I1" s="33"/>
      <c r="J1" s="33"/>
      <c r="K1" s="33"/>
      <c r="L1" s="20"/>
      <c r="M1" s="25"/>
      <c r="N1" s="33" t="s">
        <v>64</v>
      </c>
      <c r="O1" s="33"/>
      <c r="P1" s="33"/>
      <c r="Q1" s="33"/>
      <c r="R1" s="33"/>
      <c r="S1" s="33"/>
      <c r="T1" s="20"/>
      <c r="V1" s="36" t="s">
        <v>65</v>
      </c>
      <c r="W1" s="36"/>
      <c r="X1" s="36"/>
      <c r="Y1" s="36"/>
      <c r="Z1" s="36"/>
      <c r="AA1" s="25"/>
      <c r="AB1" s="25"/>
      <c r="AD1" s="37" t="s">
        <v>66</v>
      </c>
      <c r="AE1" s="35"/>
      <c r="AF1" s="35"/>
      <c r="AG1" s="35"/>
      <c r="AH1" s="35"/>
      <c r="AL1" s="33" t="s">
        <v>67</v>
      </c>
      <c r="AM1" s="33"/>
      <c r="AN1" s="33"/>
      <c r="AO1" s="33"/>
      <c r="AP1" s="33"/>
    </row>
    <row r="2" spans="1:51" x14ac:dyDescent="0.25">
      <c r="A2" s="31"/>
      <c r="B2" s="31"/>
      <c r="C2" s="31"/>
      <c r="D2" s="32"/>
      <c r="E2" s="20"/>
      <c r="F2" s="4">
        <v>2016</v>
      </c>
      <c r="G2" s="4">
        <v>2017</v>
      </c>
      <c r="H2" s="4">
        <v>2018</v>
      </c>
      <c r="I2" s="4">
        <v>2019</v>
      </c>
      <c r="J2" s="4">
        <v>2020</v>
      </c>
      <c r="K2" s="4">
        <v>2021</v>
      </c>
      <c r="L2" s="4">
        <v>2022</v>
      </c>
      <c r="M2" s="20"/>
      <c r="N2" s="4">
        <v>2016</v>
      </c>
      <c r="O2" s="4">
        <v>2017</v>
      </c>
      <c r="P2" s="4">
        <v>2018</v>
      </c>
      <c r="Q2" s="4">
        <v>2019</v>
      </c>
      <c r="R2" s="4">
        <v>2020</v>
      </c>
      <c r="S2" s="4">
        <v>2021</v>
      </c>
      <c r="T2" s="4">
        <v>2022</v>
      </c>
      <c r="V2" s="4">
        <v>2016</v>
      </c>
      <c r="W2" s="4">
        <v>2017</v>
      </c>
      <c r="X2" s="4">
        <v>2018</v>
      </c>
      <c r="Y2" s="4">
        <v>2019</v>
      </c>
      <c r="Z2" s="4">
        <v>2020</v>
      </c>
      <c r="AA2" s="4">
        <v>2021</v>
      </c>
      <c r="AB2" s="4">
        <v>2022</v>
      </c>
      <c r="AD2" s="4">
        <v>2016</v>
      </c>
      <c r="AE2" s="4">
        <v>2017</v>
      </c>
      <c r="AF2" s="4">
        <v>2018</v>
      </c>
      <c r="AG2" s="4">
        <v>2019</v>
      </c>
      <c r="AH2" s="4">
        <v>2020</v>
      </c>
      <c r="AI2" s="4">
        <v>2021</v>
      </c>
      <c r="AJ2" s="4">
        <v>2022</v>
      </c>
      <c r="AL2" s="4">
        <v>2017</v>
      </c>
      <c r="AM2" s="4">
        <v>2018</v>
      </c>
      <c r="AN2" s="4">
        <v>2019</v>
      </c>
      <c r="AO2" s="4">
        <v>2020</v>
      </c>
      <c r="AP2" s="4">
        <v>2021</v>
      </c>
      <c r="AQ2" s="4">
        <v>2022</v>
      </c>
      <c r="AT2" s="22"/>
      <c r="AU2" s="22"/>
      <c r="AV2" s="22"/>
      <c r="AW2" s="22"/>
      <c r="AX2" s="22"/>
      <c r="AY2" s="22"/>
    </row>
    <row r="3" spans="1:51" x14ac:dyDescent="0.25">
      <c r="A3" s="13">
        <v>1</v>
      </c>
      <c r="B3" s="2" t="s">
        <v>9</v>
      </c>
      <c r="C3" s="2" t="s">
        <v>12</v>
      </c>
      <c r="D3" s="3">
        <v>43088</v>
      </c>
      <c r="E3" s="15"/>
      <c r="F3" s="5">
        <v>52726852009</v>
      </c>
      <c r="G3" s="5">
        <v>43421734614</v>
      </c>
      <c r="H3" s="5">
        <v>61947295689</v>
      </c>
      <c r="I3" s="5">
        <v>76758829457</v>
      </c>
      <c r="J3" s="5">
        <v>44045828312</v>
      </c>
      <c r="K3" s="5">
        <v>99278807290</v>
      </c>
      <c r="L3" s="5">
        <v>121257336904</v>
      </c>
      <c r="M3" s="24"/>
      <c r="N3" s="5">
        <v>104527860403</v>
      </c>
      <c r="O3" s="5">
        <v>29589753950</v>
      </c>
      <c r="P3" s="5">
        <v>103821716191</v>
      </c>
      <c r="Q3" s="5">
        <v>158440399914</v>
      </c>
      <c r="R3" s="5">
        <v>202642422392</v>
      </c>
      <c r="S3" s="5">
        <v>213482549779</v>
      </c>
      <c r="T3" s="5">
        <v>178373991059</v>
      </c>
      <c r="U3" s="24"/>
      <c r="V3" s="5">
        <f>SUM(F3-N3)</f>
        <v>-51801008394</v>
      </c>
      <c r="W3" s="5">
        <f t="shared" ref="W3:AB3" si="0">SUM(G3-O3)</f>
        <v>13831980664</v>
      </c>
      <c r="X3" s="5">
        <f t="shared" si="0"/>
        <v>-41874420502</v>
      </c>
      <c r="Y3" s="5">
        <f t="shared" si="0"/>
        <v>-81681570457</v>
      </c>
      <c r="Z3" s="5">
        <f t="shared" si="0"/>
        <v>-158596594080</v>
      </c>
      <c r="AA3" s="5">
        <f t="shared" si="0"/>
        <v>-114203742489</v>
      </c>
      <c r="AB3" s="5">
        <f t="shared" si="0"/>
        <v>-57116654155</v>
      </c>
      <c r="AC3" s="24"/>
      <c r="AD3" s="5">
        <v>930531734608</v>
      </c>
      <c r="AE3" s="5">
        <v>944837322446</v>
      </c>
      <c r="AF3" s="5">
        <v>1028952947818</v>
      </c>
      <c r="AG3" s="5">
        <v>1028952947818</v>
      </c>
      <c r="AH3" s="5">
        <v>956634474111</v>
      </c>
      <c r="AI3" s="5">
        <v>1019133657275</v>
      </c>
      <c r="AJ3" s="5">
        <v>1129360552136</v>
      </c>
      <c r="AL3" s="21">
        <f>SUM((W3/AE3)-(V3/AD3))</f>
        <v>7.0307717025139826E-2</v>
      </c>
      <c r="AM3" s="21">
        <f t="shared" ref="AM3:AQ3" si="1">SUM((X3/AF3)-(W3/AE3))</f>
        <v>-5.5335683786124475E-2</v>
      </c>
      <c r="AN3" s="21">
        <f t="shared" si="1"/>
        <v>-3.8687045932872963E-2</v>
      </c>
      <c r="AO3" s="21">
        <f t="shared" si="1"/>
        <v>-8.6402797741984935E-2</v>
      </c>
      <c r="AP3" s="21">
        <f t="shared" si="1"/>
        <v>5.3726358856176673E-2</v>
      </c>
      <c r="AQ3" s="21">
        <f t="shared" si="1"/>
        <v>6.1485301098962504E-2</v>
      </c>
      <c r="AR3" s="22"/>
      <c r="AS3" s="22"/>
      <c r="AT3" s="22"/>
      <c r="AU3" s="22"/>
      <c r="AV3" s="22"/>
      <c r="AW3" s="22"/>
      <c r="AX3" s="22"/>
      <c r="AY3" s="22"/>
    </row>
    <row r="4" spans="1:51" x14ac:dyDescent="0.25">
      <c r="A4" s="13">
        <v>2</v>
      </c>
      <c r="B4" s="2" t="s">
        <v>14</v>
      </c>
      <c r="C4" s="2" t="s">
        <v>18</v>
      </c>
      <c r="D4" s="3">
        <v>35255</v>
      </c>
      <c r="E4" s="15"/>
      <c r="F4" s="5">
        <v>249697013626</v>
      </c>
      <c r="G4" s="5">
        <v>107420886839</v>
      </c>
      <c r="H4" s="5">
        <v>92649656775</v>
      </c>
      <c r="I4" s="5">
        <v>215459200242</v>
      </c>
      <c r="J4" s="5">
        <v>181812593992</v>
      </c>
      <c r="K4" s="5">
        <v>187066990085</v>
      </c>
      <c r="L4" s="5">
        <v>220704543072</v>
      </c>
      <c r="M4" s="24"/>
      <c r="N4" s="5">
        <v>176087317362</v>
      </c>
      <c r="O4" s="5">
        <v>208851008007</v>
      </c>
      <c r="P4" s="5">
        <v>287259686428</v>
      </c>
      <c r="Q4" s="5">
        <v>453147999966</v>
      </c>
      <c r="R4" s="5">
        <v>171295450196</v>
      </c>
      <c r="S4" s="5">
        <v>-91481686113</v>
      </c>
      <c r="T4" s="5">
        <v>11867530566</v>
      </c>
      <c r="U4" s="24"/>
      <c r="V4" s="5">
        <f t="shared" ref="V4:V12" si="2">SUM(F4-N4)</f>
        <v>73609696264</v>
      </c>
      <c r="W4" s="5">
        <f t="shared" ref="W4:W12" si="3">SUM(G4-O4)</f>
        <v>-101430121168</v>
      </c>
      <c r="X4" s="5">
        <f t="shared" ref="X4:X12" si="4">SUM(H4-P4)</f>
        <v>-194610029653</v>
      </c>
      <c r="Y4" s="5">
        <f t="shared" ref="Y4:Y12" si="5">SUM(I4-Q4)</f>
        <v>-237688799724</v>
      </c>
      <c r="Z4" s="5">
        <f t="shared" ref="Z4:Z12" si="6">SUM(J4-R4)</f>
        <v>10517143796</v>
      </c>
      <c r="AA4" s="5">
        <f t="shared" ref="AA4:AA12" si="7">SUM(K4-S4)</f>
        <v>278548676198</v>
      </c>
      <c r="AB4" s="5">
        <f t="shared" ref="AB4:AB12" si="8">SUM(L4-T4)</f>
        <v>208837012506</v>
      </c>
      <c r="AC4" s="24"/>
      <c r="AD4" s="5">
        <v>4115541761173</v>
      </c>
      <c r="AE4" s="5">
        <v>4257738486908</v>
      </c>
      <c r="AF4" s="5">
        <v>3629327583572</v>
      </c>
      <c r="AG4" s="5">
        <v>3120937098980</v>
      </c>
      <c r="AH4" s="5">
        <v>3634297273749</v>
      </c>
      <c r="AI4" s="5">
        <v>5359440530374</v>
      </c>
      <c r="AJ4" s="5">
        <v>6143759424928</v>
      </c>
      <c r="AL4" s="21">
        <f t="shared" ref="AL4:AL12" si="9">SUM((W4/AE4)-(V4/AD4))</f>
        <v>-4.170831958855678E-2</v>
      </c>
      <c r="AM4" s="21">
        <f t="shared" ref="AM4:AM12" si="10">SUM((X4/AF4)-(W4/AE4))</f>
        <v>-2.9798976889597449E-2</v>
      </c>
      <c r="AN4" s="21">
        <f t="shared" ref="AN4:AN12" si="11">SUM((Y4/AG4)-(X4/AF4))</f>
        <v>-2.2537921752730658E-2</v>
      </c>
      <c r="AO4" s="21">
        <f t="shared" ref="AO4:AO12" si="12">SUM((Z4/AH4)-(Y4/AG4))</f>
        <v>7.9053291926229369E-2</v>
      </c>
      <c r="AP4" s="21">
        <f t="shared" ref="AP4:AP12" si="13">SUM((AA4/AI4)-(Z4/AH4))</f>
        <v>4.9079602546004013E-2</v>
      </c>
      <c r="AQ4" s="21">
        <f t="shared" ref="AQ4:AQ12" si="14">SUM((AB4/AJ4)-(AA4/AI4))</f>
        <v>-1.7981731370007283E-2</v>
      </c>
      <c r="AR4" s="22"/>
      <c r="AS4" s="22"/>
      <c r="AT4" s="22"/>
      <c r="AU4" s="22"/>
      <c r="AV4" s="22"/>
      <c r="AW4" s="22"/>
      <c r="AX4" s="22"/>
      <c r="AY4" s="22"/>
    </row>
    <row r="5" spans="1:51" x14ac:dyDescent="0.25">
      <c r="A5" s="13">
        <v>3</v>
      </c>
      <c r="B5" s="2" t="s">
        <v>15</v>
      </c>
      <c r="C5" s="2" t="s">
        <v>19</v>
      </c>
      <c r="D5" s="3">
        <v>42860</v>
      </c>
      <c r="E5" s="15"/>
      <c r="F5" s="5">
        <v>39262802985</v>
      </c>
      <c r="G5" s="5">
        <v>50173730829</v>
      </c>
      <c r="H5" s="5">
        <v>63261752474</v>
      </c>
      <c r="I5" s="5">
        <v>130756461708</v>
      </c>
      <c r="J5" s="5">
        <v>132772234495</v>
      </c>
      <c r="K5" s="5">
        <v>180711667020</v>
      </c>
      <c r="L5" s="5">
        <v>195598848689</v>
      </c>
      <c r="M5" s="24"/>
      <c r="N5" s="5">
        <v>101894287145</v>
      </c>
      <c r="O5" s="5">
        <v>78486685676</v>
      </c>
      <c r="P5" s="5">
        <v>131839301387</v>
      </c>
      <c r="Q5" s="5">
        <v>210065429291</v>
      </c>
      <c r="R5" s="5">
        <v>226926314731</v>
      </c>
      <c r="S5" s="5">
        <v>232746845618</v>
      </c>
      <c r="T5" s="5">
        <v>190077226164</v>
      </c>
      <c r="U5" s="24"/>
      <c r="V5" s="5">
        <f t="shared" si="2"/>
        <v>-62631484160</v>
      </c>
      <c r="W5" s="5">
        <f t="shared" si="3"/>
        <v>-28312954847</v>
      </c>
      <c r="X5" s="5">
        <f t="shared" si="4"/>
        <v>-68577548913</v>
      </c>
      <c r="Y5" s="5">
        <f t="shared" si="5"/>
        <v>-79308967583</v>
      </c>
      <c r="Z5" s="5">
        <f t="shared" si="6"/>
        <v>-94154080236</v>
      </c>
      <c r="AA5" s="5">
        <f t="shared" si="7"/>
        <v>-52035178598</v>
      </c>
      <c r="AB5" s="5">
        <f t="shared" si="8"/>
        <v>5521622525</v>
      </c>
      <c r="AC5" s="24"/>
      <c r="AD5" s="5">
        <v>523932684972</v>
      </c>
      <c r="AE5" s="5">
        <v>614677561202</v>
      </c>
      <c r="AF5" s="5">
        <v>831104026853</v>
      </c>
      <c r="AG5" s="5">
        <v>1084912780290</v>
      </c>
      <c r="AH5" s="5">
        <v>972634784176</v>
      </c>
      <c r="AI5" s="5">
        <v>1103519743574</v>
      </c>
      <c r="AJ5" s="5">
        <v>1358708497805</v>
      </c>
      <c r="AL5" s="21">
        <f t="shared" si="9"/>
        <v>7.3479615273175342E-2</v>
      </c>
      <c r="AM5" s="21">
        <f t="shared" si="10"/>
        <v>-3.6452322387777597E-2</v>
      </c>
      <c r="AN5" s="21">
        <f t="shared" si="11"/>
        <v>9.4120978753374218E-3</v>
      </c>
      <c r="AO5" s="21">
        <f t="shared" si="12"/>
        <v>-2.3701419394275738E-2</v>
      </c>
      <c r="AP5" s="21">
        <f t="shared" si="13"/>
        <v>4.9649291901634515E-2</v>
      </c>
      <c r="AQ5" s="21">
        <f t="shared" si="14"/>
        <v>5.1217702320559069E-2</v>
      </c>
      <c r="AR5" s="22"/>
      <c r="AS5" s="22"/>
      <c r="AT5" s="22"/>
      <c r="AU5" s="22"/>
      <c r="AV5" s="22"/>
      <c r="AW5" s="22"/>
      <c r="AX5" s="22"/>
      <c r="AY5" s="22"/>
    </row>
    <row r="6" spans="1:51" x14ac:dyDescent="0.25">
      <c r="A6" s="13">
        <v>4</v>
      </c>
      <c r="B6" s="2" t="s">
        <v>27</v>
      </c>
      <c r="C6" s="2" t="s">
        <v>22</v>
      </c>
      <c r="D6" s="3">
        <v>42908</v>
      </c>
      <c r="E6" s="15"/>
      <c r="F6" s="5">
        <v>43822031348</v>
      </c>
      <c r="G6" s="5">
        <v>47964112940</v>
      </c>
      <c r="H6" s="12">
        <v>90195136265</v>
      </c>
      <c r="I6" s="12">
        <v>103723133972</v>
      </c>
      <c r="J6" s="12">
        <v>38038419405</v>
      </c>
      <c r="K6" s="12">
        <v>11844682161</v>
      </c>
      <c r="L6" s="12">
        <v>90572477000</v>
      </c>
      <c r="M6" s="24"/>
      <c r="N6" s="5">
        <v>23774545294</v>
      </c>
      <c r="O6" s="5">
        <v>-115201632290</v>
      </c>
      <c r="P6" s="5">
        <v>7395470836</v>
      </c>
      <c r="Q6" s="5">
        <v>105224199992</v>
      </c>
      <c r="R6" s="5">
        <v>78181287748</v>
      </c>
      <c r="S6" s="5">
        <v>13844364441</v>
      </c>
      <c r="T6" s="5">
        <v>208500977805</v>
      </c>
      <c r="U6" s="24"/>
      <c r="V6" s="5">
        <f t="shared" si="2"/>
        <v>20047486054</v>
      </c>
      <c r="W6" s="5">
        <f t="shared" si="3"/>
        <v>163165745230</v>
      </c>
      <c r="X6" s="5">
        <f t="shared" si="4"/>
        <v>82799665429</v>
      </c>
      <c r="Y6" s="5">
        <f t="shared" si="5"/>
        <v>-1501066020</v>
      </c>
      <c r="Z6" s="5">
        <f t="shared" si="6"/>
        <v>-40142868343</v>
      </c>
      <c r="AA6" s="5">
        <f t="shared" si="7"/>
        <v>-1999682280</v>
      </c>
      <c r="AB6" s="5">
        <f t="shared" si="8"/>
        <v>-117928500805</v>
      </c>
      <c r="AC6" s="24"/>
      <c r="AD6" s="5">
        <v>1146887827845</v>
      </c>
      <c r="AE6" s="5">
        <v>1209215316632</v>
      </c>
      <c r="AF6" s="5">
        <v>1430785280985</v>
      </c>
      <c r="AG6" s="5">
        <v>1653031823505</v>
      </c>
      <c r="AH6" s="5">
        <v>1173189488886</v>
      </c>
      <c r="AI6" s="5">
        <v>933597187584</v>
      </c>
      <c r="AJ6" s="5">
        <v>925708985640</v>
      </c>
      <c r="AL6" s="28">
        <f t="shared" si="9"/>
        <v>0.1174553273259632</v>
      </c>
      <c r="AM6" s="21">
        <f t="shared" si="10"/>
        <v>-7.7065143922773208E-2</v>
      </c>
      <c r="AN6" s="21">
        <f t="shared" si="11"/>
        <v>-5.877815315599582E-2</v>
      </c>
      <c r="AO6" s="21">
        <f t="shared" si="12"/>
        <v>-3.3308798255316019E-2</v>
      </c>
      <c r="AP6" s="21">
        <f t="shared" si="13"/>
        <v>3.2074955481558275E-2</v>
      </c>
      <c r="AQ6" s="28">
        <f t="shared" si="14"/>
        <v>-0.12525071718191835</v>
      </c>
      <c r="AR6" s="22"/>
      <c r="AS6" s="22"/>
      <c r="AT6" s="22"/>
      <c r="AU6" s="22"/>
      <c r="AV6" s="22"/>
      <c r="AW6" s="22"/>
      <c r="AX6" s="22"/>
    </row>
    <row r="7" spans="1:51" x14ac:dyDescent="0.25">
      <c r="A7" s="13">
        <v>5</v>
      </c>
      <c r="B7" s="2" t="s">
        <v>28</v>
      </c>
      <c r="C7" s="2" t="s">
        <v>24</v>
      </c>
      <c r="D7" s="3">
        <v>40458</v>
      </c>
      <c r="E7" s="15"/>
      <c r="F7" s="5">
        <v>3631301000000</v>
      </c>
      <c r="G7" s="5">
        <v>3543173000000</v>
      </c>
      <c r="H7" s="5">
        <v>4658781000000</v>
      </c>
      <c r="I7" s="5">
        <v>5360029000000</v>
      </c>
      <c r="J7" s="5">
        <v>7418574000000</v>
      </c>
      <c r="K7" s="5">
        <v>7911943000000</v>
      </c>
      <c r="L7" s="5">
        <v>5722194000000</v>
      </c>
      <c r="M7" s="24"/>
      <c r="N7" s="5">
        <v>4584964000000</v>
      </c>
      <c r="O7" s="5">
        <v>5174368000000</v>
      </c>
      <c r="P7" s="5">
        <v>4653375000000</v>
      </c>
      <c r="Q7" s="5">
        <v>7398161000000</v>
      </c>
      <c r="R7" s="5">
        <v>9336780000000</v>
      </c>
      <c r="S7" s="5">
        <v>7989039000000</v>
      </c>
      <c r="T7" s="5">
        <v>8804494000000</v>
      </c>
      <c r="U7" s="24"/>
      <c r="V7" s="5">
        <f t="shared" si="2"/>
        <v>-953663000000</v>
      </c>
      <c r="W7" s="5">
        <f t="shared" si="3"/>
        <v>-1631195000000</v>
      </c>
      <c r="X7" s="5">
        <f t="shared" si="4"/>
        <v>5406000000</v>
      </c>
      <c r="Y7" s="5">
        <f t="shared" si="5"/>
        <v>-2038132000000</v>
      </c>
      <c r="Z7" s="5">
        <f t="shared" si="6"/>
        <v>-1918206000000</v>
      </c>
      <c r="AA7" s="5">
        <f t="shared" si="7"/>
        <v>-77096000000</v>
      </c>
      <c r="AB7" s="5">
        <f t="shared" si="8"/>
        <v>-3082300000000</v>
      </c>
      <c r="AC7" s="24"/>
      <c r="AD7" s="5">
        <v>34375236000000</v>
      </c>
      <c r="AE7" s="5">
        <v>35606593000000</v>
      </c>
      <c r="AF7" s="5">
        <v>38413407000000</v>
      </c>
      <c r="AG7" s="5">
        <v>42296703000000</v>
      </c>
      <c r="AH7" s="5">
        <v>46641048000000</v>
      </c>
      <c r="AI7" s="5">
        <v>56803733000000</v>
      </c>
      <c r="AJ7" s="5">
        <v>64797516000000</v>
      </c>
      <c r="AL7" s="21">
        <f t="shared" si="9"/>
        <v>-1.8068866945852521E-2</v>
      </c>
      <c r="AM7" s="21">
        <f t="shared" si="10"/>
        <v>4.5952332230444128E-2</v>
      </c>
      <c r="AN7" s="21">
        <f t="shared" si="11"/>
        <v>-4.8327277529364214E-2</v>
      </c>
      <c r="AO7" s="21">
        <f t="shared" si="12"/>
        <v>7.0595535854911032E-3</v>
      </c>
      <c r="AP7" s="21">
        <f t="shared" si="13"/>
        <v>3.9769757085462057E-2</v>
      </c>
      <c r="AQ7" s="21">
        <f t="shared" si="14"/>
        <v>-4.6210946727938233E-2</v>
      </c>
    </row>
    <row r="8" spans="1:51" x14ac:dyDescent="0.25">
      <c r="A8" s="13">
        <v>6</v>
      </c>
      <c r="B8" s="2" t="s">
        <v>29</v>
      </c>
      <c r="C8" s="2" t="s">
        <v>25</v>
      </c>
      <c r="D8" s="3">
        <v>34529</v>
      </c>
      <c r="E8" s="15"/>
      <c r="F8" s="5">
        <v>5266906000000</v>
      </c>
      <c r="G8" s="5">
        <v>5097264000000</v>
      </c>
      <c r="H8" s="5">
        <v>4961851000000</v>
      </c>
      <c r="I8" s="5">
        <v>5902729000000</v>
      </c>
      <c r="J8" s="5">
        <v>8752066000000</v>
      </c>
      <c r="K8" s="5">
        <v>11229695000000</v>
      </c>
      <c r="L8" s="5">
        <v>9192569000000</v>
      </c>
      <c r="M8" s="24"/>
      <c r="N8" s="5">
        <v>7175603000000</v>
      </c>
      <c r="O8" s="5">
        <v>6507806000000</v>
      </c>
      <c r="P8" s="5">
        <v>5935829000000</v>
      </c>
      <c r="Q8" s="5">
        <v>13344494000000</v>
      </c>
      <c r="R8" s="5">
        <v>13855497000000</v>
      </c>
      <c r="S8" s="5">
        <v>14692641000000</v>
      </c>
      <c r="T8" s="5">
        <v>13587686000000</v>
      </c>
      <c r="U8" s="24"/>
      <c r="V8" s="5">
        <f t="shared" si="2"/>
        <v>-1908697000000</v>
      </c>
      <c r="W8" s="5">
        <f t="shared" si="3"/>
        <v>-1410542000000</v>
      </c>
      <c r="X8" s="5">
        <f t="shared" si="4"/>
        <v>-973978000000</v>
      </c>
      <c r="Y8" s="5">
        <f t="shared" si="5"/>
        <v>-7441765000000</v>
      </c>
      <c r="Z8" s="5">
        <f t="shared" si="6"/>
        <v>-5103431000000</v>
      </c>
      <c r="AA8" s="5">
        <f t="shared" si="7"/>
        <v>-3462946000000</v>
      </c>
      <c r="AB8" s="5">
        <f t="shared" si="8"/>
        <v>-4395117000000</v>
      </c>
      <c r="AC8" s="24"/>
      <c r="AD8" s="5">
        <v>66659484000000</v>
      </c>
      <c r="AE8" s="5">
        <v>70186618000000</v>
      </c>
      <c r="AF8" s="5">
        <v>73394728000000</v>
      </c>
      <c r="AG8" s="5">
        <v>76592955000000</v>
      </c>
      <c r="AH8" s="5">
        <v>81731469000000</v>
      </c>
      <c r="AI8" s="5">
        <v>99345618000000</v>
      </c>
      <c r="AJ8" s="5">
        <v>110830272000000</v>
      </c>
      <c r="AL8" s="21">
        <f t="shared" si="9"/>
        <v>8.5365180638186933E-3</v>
      </c>
      <c r="AM8" s="21">
        <f t="shared" si="10"/>
        <v>6.8266137177020667E-3</v>
      </c>
      <c r="AN8" s="21">
        <f t="shared" si="11"/>
        <v>-8.3889506837884598E-2</v>
      </c>
      <c r="AO8" s="21">
        <f t="shared" si="12"/>
        <v>3.4718470356146662E-2</v>
      </c>
      <c r="AP8" s="21">
        <f t="shared" si="13"/>
        <v>2.7583883069007421E-2</v>
      </c>
      <c r="AQ8" s="21">
        <f t="shared" si="14"/>
        <v>-4.7987247170084429E-3</v>
      </c>
      <c r="AR8" s="22"/>
      <c r="AS8" s="22"/>
      <c r="AT8" s="22"/>
      <c r="AU8" s="22"/>
      <c r="AV8" s="22"/>
    </row>
    <row r="9" spans="1:51" x14ac:dyDescent="0.25">
      <c r="A9" s="13">
        <v>7</v>
      </c>
      <c r="B9" s="2" t="s">
        <v>31</v>
      </c>
      <c r="C9" s="2" t="s">
        <v>33</v>
      </c>
      <c r="D9" s="3">
        <v>33058</v>
      </c>
      <c r="E9" s="15"/>
      <c r="F9" s="5">
        <v>1388676127665</v>
      </c>
      <c r="G9" s="5">
        <v>1630953830893</v>
      </c>
      <c r="H9" s="5">
        <v>1760434280304</v>
      </c>
      <c r="I9" s="5">
        <v>2051404206764</v>
      </c>
      <c r="J9" s="5">
        <v>2098168514645</v>
      </c>
      <c r="K9" s="5">
        <v>1211052647953</v>
      </c>
      <c r="L9" s="5">
        <v>1970064538149</v>
      </c>
      <c r="M9" s="24"/>
      <c r="N9" s="5">
        <v>659314197175</v>
      </c>
      <c r="O9" s="5">
        <v>1275530669068</v>
      </c>
      <c r="P9" s="5">
        <v>459273241788</v>
      </c>
      <c r="Q9" s="5">
        <v>3303864262119</v>
      </c>
      <c r="R9" s="5">
        <v>3715832449186</v>
      </c>
      <c r="S9" s="5">
        <v>1041955003348</v>
      </c>
      <c r="T9" s="5">
        <v>1619570638186</v>
      </c>
      <c r="U9" s="24"/>
      <c r="V9" s="5">
        <f t="shared" si="2"/>
        <v>729361930490</v>
      </c>
      <c r="W9" s="5">
        <f t="shared" si="3"/>
        <v>355423161825</v>
      </c>
      <c r="X9" s="5">
        <f t="shared" si="4"/>
        <v>1301161038516</v>
      </c>
      <c r="Y9" s="5">
        <f t="shared" si="5"/>
        <v>-1252460055355</v>
      </c>
      <c r="Z9" s="5">
        <f t="shared" si="6"/>
        <v>-1617663934541</v>
      </c>
      <c r="AA9" s="5">
        <f t="shared" si="7"/>
        <v>169097644605</v>
      </c>
      <c r="AB9" s="5">
        <f t="shared" si="8"/>
        <v>350493899963</v>
      </c>
      <c r="AC9" s="24"/>
      <c r="AD9" s="5">
        <v>18349959898358</v>
      </c>
      <c r="AE9" s="5">
        <v>20816673946473</v>
      </c>
      <c r="AF9" s="5">
        <v>24060802395725</v>
      </c>
      <c r="AG9" s="5">
        <v>25026739472547</v>
      </c>
      <c r="AH9" s="5">
        <v>24476953742651</v>
      </c>
      <c r="AI9" s="5">
        <v>27904558322183</v>
      </c>
      <c r="AJ9" s="5">
        <v>30669405967404</v>
      </c>
      <c r="AL9" s="21">
        <f t="shared" si="9"/>
        <v>-2.2673366057828083E-2</v>
      </c>
      <c r="AM9" s="21">
        <f t="shared" si="10"/>
        <v>3.7004075198149557E-2</v>
      </c>
      <c r="AN9" s="21">
        <f t="shared" si="11"/>
        <v>-0.1041229154430231</v>
      </c>
      <c r="AO9" s="21">
        <f t="shared" si="12"/>
        <v>-1.604439186320665E-2</v>
      </c>
      <c r="AP9" s="21">
        <f t="shared" si="13"/>
        <v>7.2149124547662924E-2</v>
      </c>
      <c r="AQ9" s="21">
        <f t="shared" si="14"/>
        <v>5.3682706810263322E-3</v>
      </c>
      <c r="AR9" s="22"/>
      <c r="AS9" s="22"/>
      <c r="AT9" s="22"/>
      <c r="AU9" s="22"/>
      <c r="AV9" s="22"/>
    </row>
    <row r="10" spans="1:51" x14ac:dyDescent="0.25">
      <c r="A10" s="13">
        <v>8</v>
      </c>
      <c r="B10" s="2" t="s">
        <v>37</v>
      </c>
      <c r="C10" s="2" t="s">
        <v>41</v>
      </c>
      <c r="D10" s="3">
        <v>40357</v>
      </c>
      <c r="E10" s="15"/>
      <c r="F10" s="5">
        <v>279777368831</v>
      </c>
      <c r="G10" s="5">
        <v>135364021139</v>
      </c>
      <c r="H10" s="5">
        <v>127171436363</v>
      </c>
      <c r="I10" s="5">
        <v>236518557420</v>
      </c>
      <c r="J10" s="5">
        <v>168610282478</v>
      </c>
      <c r="K10" s="5">
        <v>283602993676</v>
      </c>
      <c r="L10" s="5">
        <v>432247722254</v>
      </c>
      <c r="M10" s="24"/>
      <c r="N10" s="5">
        <v>414702426418</v>
      </c>
      <c r="O10" s="5">
        <v>370617213073</v>
      </c>
      <c r="P10" s="5">
        <v>295922456326</v>
      </c>
      <c r="Q10" s="5">
        <v>479788528325</v>
      </c>
      <c r="R10" s="5">
        <v>486591578118</v>
      </c>
      <c r="S10" s="5">
        <v>643601152274</v>
      </c>
      <c r="T10" s="5">
        <v>726581686414</v>
      </c>
      <c r="U10" s="24"/>
      <c r="V10" s="5">
        <f t="shared" si="2"/>
        <v>-134925057587</v>
      </c>
      <c r="W10" s="5">
        <f t="shared" si="3"/>
        <v>-235253191934</v>
      </c>
      <c r="X10" s="5">
        <f t="shared" si="4"/>
        <v>-168751019963</v>
      </c>
      <c r="Y10" s="5">
        <f t="shared" si="5"/>
        <v>-243269970905</v>
      </c>
      <c r="Z10" s="5">
        <f t="shared" si="6"/>
        <v>-317981295640</v>
      </c>
      <c r="AA10" s="5">
        <f t="shared" si="7"/>
        <v>-359998158598</v>
      </c>
      <c r="AB10" s="5">
        <f t="shared" si="8"/>
        <v>-294333964160</v>
      </c>
      <c r="AC10" s="24"/>
      <c r="AD10" s="5">
        <v>2521920968213</v>
      </c>
      <c r="AE10" s="5">
        <v>2491100179560</v>
      </c>
      <c r="AF10" s="5">
        <v>2766545866684</v>
      </c>
      <c r="AG10" s="5">
        <v>3337022314624</v>
      </c>
      <c r="AH10" s="5">
        <v>3212034546032</v>
      </c>
      <c r="AI10" s="5">
        <v>3287623237457</v>
      </c>
      <c r="AJ10" s="5">
        <v>3935182048668</v>
      </c>
      <c r="AL10" s="21">
        <f t="shared" si="9"/>
        <v>-4.0936561006917699E-2</v>
      </c>
      <c r="AM10" s="21">
        <f t="shared" si="10"/>
        <v>3.3440459518977436E-2</v>
      </c>
      <c r="AN10" s="21">
        <f t="shared" si="11"/>
        <v>-1.1903305048784188E-2</v>
      </c>
      <c r="AO10" s="21">
        <f t="shared" si="12"/>
        <v>-2.6096535069377924E-2</v>
      </c>
      <c r="AP10" s="21">
        <f t="shared" si="13"/>
        <v>-1.0504190495738155E-2</v>
      </c>
      <c r="AQ10" s="21">
        <f t="shared" si="14"/>
        <v>3.4705524432321236E-2</v>
      </c>
      <c r="AR10" s="22"/>
      <c r="AS10" s="22"/>
      <c r="AT10" s="22"/>
      <c r="AU10" s="22"/>
      <c r="AV10" s="22"/>
    </row>
    <row r="11" spans="1:51" x14ac:dyDescent="0.25">
      <c r="A11" s="13">
        <v>9</v>
      </c>
      <c r="B11" s="2" t="s">
        <v>43</v>
      </c>
      <c r="C11" s="2" t="s">
        <v>46</v>
      </c>
      <c r="D11" s="3">
        <v>34220</v>
      </c>
      <c r="E11" s="15"/>
      <c r="F11" s="5">
        <v>20646121074</v>
      </c>
      <c r="G11" s="5">
        <v>22970715348</v>
      </c>
      <c r="H11" s="12">
        <v>31954131252</v>
      </c>
      <c r="I11" s="12">
        <v>44943627900</v>
      </c>
      <c r="J11" s="12">
        <v>42520246722</v>
      </c>
      <c r="K11" s="12">
        <v>84524160228</v>
      </c>
      <c r="L11" s="12">
        <v>74865302076</v>
      </c>
      <c r="M11" s="24"/>
      <c r="N11" s="5">
        <v>1641040298</v>
      </c>
      <c r="O11" s="5">
        <v>2153248753</v>
      </c>
      <c r="P11" s="5">
        <v>14653378405</v>
      </c>
      <c r="Q11" s="5">
        <v>55384490788</v>
      </c>
      <c r="R11" s="5">
        <v>99975050847</v>
      </c>
      <c r="S11" s="5">
        <v>127778774118</v>
      </c>
      <c r="T11" s="5">
        <v>16414344843</v>
      </c>
      <c r="U11" s="24"/>
      <c r="V11" s="5">
        <f t="shared" si="2"/>
        <v>19005080776</v>
      </c>
      <c r="W11" s="5">
        <f t="shared" si="3"/>
        <v>20817466595</v>
      </c>
      <c r="X11" s="5">
        <f t="shared" si="4"/>
        <v>17300752847</v>
      </c>
      <c r="Y11" s="5">
        <f t="shared" si="5"/>
        <v>-10440862888</v>
      </c>
      <c r="Z11" s="5">
        <f t="shared" si="6"/>
        <v>-57454804125</v>
      </c>
      <c r="AA11" s="5">
        <f t="shared" si="7"/>
        <v>-43254613890</v>
      </c>
      <c r="AB11" s="5">
        <f t="shared" si="8"/>
        <v>58450957233</v>
      </c>
      <c r="AC11" s="24"/>
      <c r="AD11" s="5">
        <v>833850372883</v>
      </c>
      <c r="AE11" s="5">
        <v>914188759779</v>
      </c>
      <c r="AF11" s="5">
        <v>1045029834378</v>
      </c>
      <c r="AG11" s="5">
        <v>1281116255236</v>
      </c>
      <c r="AH11" s="5">
        <v>1253700810596</v>
      </c>
      <c r="AI11" s="5">
        <v>1356846112540</v>
      </c>
      <c r="AJ11" s="5">
        <v>1539310803104</v>
      </c>
      <c r="AL11" s="21">
        <f t="shared" si="9"/>
        <v>-2.043684913426852E-5</v>
      </c>
      <c r="AM11" s="21">
        <f t="shared" si="10"/>
        <v>-6.2162471669574559E-3</v>
      </c>
      <c r="AN11" s="21">
        <f t="shared" si="11"/>
        <v>-2.4705088588637202E-2</v>
      </c>
      <c r="AO11" s="21">
        <f t="shared" si="12"/>
        <v>-3.7678345336770072E-2</v>
      </c>
      <c r="AP11" s="21">
        <f t="shared" si="13"/>
        <v>1.3949371037682214E-2</v>
      </c>
      <c r="AQ11" s="21">
        <f t="shared" si="14"/>
        <v>6.9850951916312409E-2</v>
      </c>
    </row>
    <row r="12" spans="1:51" x14ac:dyDescent="0.25">
      <c r="A12" s="13">
        <v>10</v>
      </c>
      <c r="B12" s="2" t="s">
        <v>44</v>
      </c>
      <c r="C12" s="2" t="s">
        <v>47</v>
      </c>
      <c r="D12" s="3">
        <v>35415</v>
      </c>
      <c r="E12" s="15"/>
      <c r="F12" s="5">
        <v>174176717866</v>
      </c>
      <c r="G12" s="5">
        <v>216024079834</v>
      </c>
      <c r="H12" s="5">
        <v>255088886019</v>
      </c>
      <c r="I12" s="5">
        <v>482590522840</v>
      </c>
      <c r="J12" s="5">
        <v>628628879549</v>
      </c>
      <c r="K12" s="5">
        <v>617573766863</v>
      </c>
      <c r="L12" s="5">
        <v>624524005786</v>
      </c>
      <c r="M12" s="24"/>
      <c r="N12" s="5">
        <v>167450246168</v>
      </c>
      <c r="O12" s="5">
        <v>301239769296</v>
      </c>
      <c r="P12" s="5">
        <v>245006975842</v>
      </c>
      <c r="Q12" s="5">
        <v>499922010752</v>
      </c>
      <c r="R12" s="5">
        <v>926245668352</v>
      </c>
      <c r="S12" s="5">
        <v>624883019222</v>
      </c>
      <c r="T12" s="5">
        <v>677186311780</v>
      </c>
      <c r="U12" s="24"/>
      <c r="V12" s="5">
        <f t="shared" si="2"/>
        <v>6726471698</v>
      </c>
      <c r="W12" s="5">
        <f t="shared" si="3"/>
        <v>-85215689462</v>
      </c>
      <c r="X12" s="5">
        <f t="shared" si="4"/>
        <v>10081910177</v>
      </c>
      <c r="Y12" s="5">
        <f t="shared" si="5"/>
        <v>-17331487912</v>
      </c>
      <c r="Z12" s="5">
        <f t="shared" si="6"/>
        <v>-297616788803</v>
      </c>
      <c r="AA12" s="5">
        <f t="shared" si="7"/>
        <v>-7309252359</v>
      </c>
      <c r="AB12" s="5">
        <f t="shared" si="8"/>
        <v>-52662305994</v>
      </c>
      <c r="AC12" s="24"/>
      <c r="AD12" s="5">
        <v>2629107367897</v>
      </c>
      <c r="AE12" s="5">
        <v>2825409180889</v>
      </c>
      <c r="AF12" s="5">
        <v>2826957323397</v>
      </c>
      <c r="AG12" s="5">
        <v>3512509168853</v>
      </c>
      <c r="AH12" s="5">
        <v>3846300254825</v>
      </c>
      <c r="AI12" s="5">
        <v>4241856914012</v>
      </c>
      <c r="AJ12" s="5">
        <v>4931553771470</v>
      </c>
      <c r="AL12" s="21">
        <f t="shared" si="9"/>
        <v>-3.2718939452903412E-2</v>
      </c>
      <c r="AM12" s="21">
        <f t="shared" si="10"/>
        <v>3.3726824089936706E-2</v>
      </c>
      <c r="AN12" s="21">
        <f t="shared" si="11"/>
        <v>-8.5005653444231409E-3</v>
      </c>
      <c r="AO12" s="21">
        <f t="shared" si="12"/>
        <v>-7.2443201066246313E-2</v>
      </c>
      <c r="AP12" s="21">
        <f t="shared" si="13"/>
        <v>7.5654293992195198E-2</v>
      </c>
      <c r="AQ12" s="21">
        <f t="shared" si="14"/>
        <v>-8.9555181492369552E-3</v>
      </c>
    </row>
    <row r="14" spans="1:51" x14ac:dyDescent="0.25">
      <c r="AL14" s="29"/>
      <c r="AM14" s="29"/>
      <c r="AN14" s="29"/>
      <c r="AO14" s="29"/>
      <c r="AP14" s="29"/>
      <c r="AQ14" s="29"/>
    </row>
    <row r="15" spans="1:51" x14ac:dyDescent="0.25">
      <c r="AL15" s="29"/>
      <c r="AM15" s="29"/>
      <c r="AN15" s="29"/>
      <c r="AO15" s="29"/>
      <c r="AP15" s="29"/>
      <c r="AQ15" s="29"/>
    </row>
  </sheetData>
  <mergeCells count="9">
    <mergeCell ref="AL1:AP1"/>
    <mergeCell ref="V1:Z1"/>
    <mergeCell ref="AD1:AH1"/>
    <mergeCell ref="A1:A2"/>
    <mergeCell ref="B1:B2"/>
    <mergeCell ref="C1:C2"/>
    <mergeCell ref="D1:D2"/>
    <mergeCell ref="N1:S1"/>
    <mergeCell ref="F1:K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37"/>
  <sheetViews>
    <sheetView workbookViewId="0">
      <selection activeCell="D1" sqref="D1"/>
    </sheetView>
  </sheetViews>
  <sheetFormatPr defaultColWidth="8.7109375" defaultRowHeight="15.75" x14ac:dyDescent="0.25"/>
  <cols>
    <col min="1" max="1" width="8.7109375" style="1"/>
    <col min="8" max="8" width="1.5703125" customWidth="1"/>
    <col min="9" max="9" width="8.7109375" style="1"/>
    <col min="16" max="16" width="1.42578125" customWidth="1"/>
    <col min="17" max="17" width="8.7109375" style="1"/>
  </cols>
  <sheetData>
    <row r="1" spans="1:29" x14ac:dyDescent="0.25">
      <c r="A1" s="20" t="s">
        <v>0</v>
      </c>
      <c r="B1" s="20" t="s">
        <v>1</v>
      </c>
      <c r="C1" s="20" t="s">
        <v>56</v>
      </c>
      <c r="D1" s="20" t="s">
        <v>58</v>
      </c>
      <c r="E1" s="20" t="s">
        <v>57</v>
      </c>
      <c r="F1" s="20" t="s">
        <v>59</v>
      </c>
      <c r="G1" s="20" t="s">
        <v>60</v>
      </c>
      <c r="I1" s="20" t="s">
        <v>0</v>
      </c>
      <c r="J1" s="20" t="s">
        <v>1</v>
      </c>
      <c r="K1" s="20" t="s">
        <v>56</v>
      </c>
      <c r="L1" s="20" t="s">
        <v>58</v>
      </c>
      <c r="M1" s="20" t="s">
        <v>57</v>
      </c>
      <c r="N1" s="20" t="s">
        <v>59</v>
      </c>
      <c r="O1" s="20" t="s">
        <v>60</v>
      </c>
      <c r="Q1" s="20"/>
      <c r="R1" s="20"/>
      <c r="S1" s="20"/>
      <c r="T1" s="20"/>
      <c r="U1" s="20"/>
      <c r="V1" s="20"/>
      <c r="W1" s="20"/>
    </row>
    <row r="2" spans="1:29" x14ac:dyDescent="0.25">
      <c r="A2" s="1">
        <v>1</v>
      </c>
      <c r="B2" s="14" t="s">
        <v>9</v>
      </c>
      <c r="C2" s="1">
        <v>2017</v>
      </c>
      <c r="D2" s="22">
        <v>0.14873329313482159</v>
      </c>
      <c r="E2" s="22">
        <v>0.30818833502225346</v>
      </c>
      <c r="F2" s="22">
        <v>3.5850635309203883E-2</v>
      </c>
      <c r="G2" s="22">
        <v>7.0307717025139826E-2</v>
      </c>
      <c r="I2" s="1">
        <v>6</v>
      </c>
      <c r="J2" s="14" t="s">
        <v>29</v>
      </c>
      <c r="K2" s="1">
        <v>2017</v>
      </c>
      <c r="L2" s="22">
        <v>6.4493047959241406E-2</v>
      </c>
      <c r="M2" s="22">
        <v>0.46716856666478546</v>
      </c>
      <c r="N2" s="22">
        <v>5.7660785424108407E-2</v>
      </c>
      <c r="O2" s="22">
        <v>8.5365180638186933E-3</v>
      </c>
      <c r="R2" s="14"/>
      <c r="S2" s="1"/>
      <c r="T2" s="22"/>
      <c r="U2" s="22"/>
      <c r="V2" s="22"/>
      <c r="W2" s="22"/>
      <c r="X2" s="22"/>
      <c r="Y2" s="22"/>
      <c r="AA2" s="22"/>
      <c r="AC2" s="22"/>
    </row>
    <row r="3" spans="1:29" x14ac:dyDescent="0.25">
      <c r="C3" s="1">
        <v>2018</v>
      </c>
      <c r="D3" s="22">
        <v>-0.2060277724867205</v>
      </c>
      <c r="E3" s="22">
        <v>0.11834718460488718</v>
      </c>
      <c r="F3" s="22">
        <v>6.168354832289661E-2</v>
      </c>
      <c r="G3" s="22">
        <v>-5.5335683786124475E-2</v>
      </c>
      <c r="K3" s="1">
        <v>2018</v>
      </c>
      <c r="L3" s="22">
        <v>8.4287391437857143E-2</v>
      </c>
      <c r="M3" s="22">
        <v>0.4829299811236627</v>
      </c>
      <c r="N3" s="22">
        <v>5.1398014100094022E-2</v>
      </c>
      <c r="O3" s="22">
        <v>6.8266137177020667E-3</v>
      </c>
      <c r="S3" s="1"/>
      <c r="T3" s="22"/>
      <c r="U3" s="22"/>
      <c r="V3" s="22"/>
      <c r="W3" s="22"/>
      <c r="X3" s="22"/>
      <c r="Y3" s="22"/>
      <c r="AA3" s="22"/>
      <c r="AC3" s="22"/>
    </row>
    <row r="4" spans="1:29" x14ac:dyDescent="0.25">
      <c r="C4" s="1">
        <v>2019</v>
      </c>
      <c r="D4" s="22">
        <v>5.0356453884084384E-2</v>
      </c>
      <c r="E4" s="22">
        <v>0.11549255375538091</v>
      </c>
      <c r="F4" s="22">
        <v>7.2583174861764452E-2</v>
      </c>
      <c r="G4" s="22">
        <v>-3.8687045932872963E-2</v>
      </c>
      <c r="K4" s="1">
        <v>2019</v>
      </c>
      <c r="L4" s="22">
        <v>-3.5264249644321594E-3</v>
      </c>
      <c r="M4" s="22">
        <v>0.43655613386059139</v>
      </c>
      <c r="N4" s="22">
        <v>6.1359848435983327E-2</v>
      </c>
      <c r="O4" s="22">
        <v>-8.3889506837884598E-2</v>
      </c>
      <c r="S4" s="1"/>
      <c r="T4" s="22"/>
      <c r="U4" s="22"/>
      <c r="V4" s="22"/>
      <c r="W4" s="22"/>
      <c r="X4" s="22"/>
      <c r="Y4" s="22"/>
      <c r="AA4" s="22"/>
      <c r="AC4" s="22"/>
    </row>
    <row r="5" spans="1:29" x14ac:dyDescent="0.25">
      <c r="C5" s="1">
        <v>2020</v>
      </c>
      <c r="D5" s="22">
        <v>2.6998934241998354E-2</v>
      </c>
      <c r="E5" s="22">
        <v>0.11515757606568415</v>
      </c>
      <c r="F5" s="22">
        <v>4.0525251152808146E-2</v>
      </c>
      <c r="G5" s="22">
        <v>-8.6402797741984935E-2</v>
      </c>
      <c r="K5" s="1">
        <v>2020</v>
      </c>
      <c r="L5" s="22">
        <v>0.40986744025493127</v>
      </c>
      <c r="M5" s="22">
        <v>0.51136077404958091</v>
      </c>
      <c r="N5" s="22">
        <v>5.3689776284879531E-2</v>
      </c>
      <c r="O5" s="22">
        <v>3.4718470356146662E-2</v>
      </c>
      <c r="S5" s="1"/>
      <c r="T5" s="22"/>
      <c r="U5" s="22"/>
      <c r="V5" s="22"/>
      <c r="W5" s="22"/>
      <c r="X5" s="22"/>
      <c r="Y5" s="22"/>
      <c r="AA5" s="22"/>
      <c r="AC5" s="22"/>
    </row>
    <row r="6" spans="1:29" x14ac:dyDescent="0.25">
      <c r="C6" s="1">
        <v>2021</v>
      </c>
      <c r="D6" s="22">
        <v>5.1788579012351933E-2</v>
      </c>
      <c r="E6" s="22">
        <v>0.10450417071560709</v>
      </c>
      <c r="F6" s="22">
        <v>8.6612917235673367E-2</v>
      </c>
      <c r="G6" s="22">
        <v>5.3726358856176673E-2</v>
      </c>
      <c r="K6" s="1">
        <v>2021</v>
      </c>
      <c r="L6" s="22">
        <v>9.0700580749324605E-2</v>
      </c>
      <c r="M6" s="22">
        <v>0.51477873490895165</v>
      </c>
      <c r="N6" s="22">
        <v>6.2640596537638038E-2</v>
      </c>
      <c r="O6" s="22">
        <v>2.7583883069007421E-2</v>
      </c>
      <c r="S6" s="1"/>
      <c r="T6" s="22"/>
      <c r="U6" s="22"/>
      <c r="V6" s="22"/>
      <c r="W6" s="22"/>
    </row>
    <row r="7" spans="1:29" x14ac:dyDescent="0.25">
      <c r="C7" s="1">
        <v>2022</v>
      </c>
      <c r="D7" s="22">
        <v>-6.6486431547985378E-2</v>
      </c>
      <c r="E7" s="22">
        <v>0.12404747429843983</v>
      </c>
      <c r="F7" s="22">
        <v>0.11282087815417882</v>
      </c>
      <c r="G7" s="22">
        <v>6.1485301098962504E-2</v>
      </c>
      <c r="K7" s="1">
        <v>2022</v>
      </c>
      <c r="L7" s="26">
        <v>6.4370601213855757E-3</v>
      </c>
      <c r="M7" s="22">
        <v>0.48112106800684795</v>
      </c>
      <c r="N7" s="22">
        <v>5.0947186578087306E-2</v>
      </c>
      <c r="O7" s="22">
        <v>-4.7987247170084429E-3</v>
      </c>
      <c r="S7" s="1"/>
      <c r="T7" s="26"/>
      <c r="U7" s="22"/>
      <c r="V7" s="22"/>
      <c r="W7" s="22"/>
    </row>
    <row r="8" spans="1:29" x14ac:dyDescent="0.25">
      <c r="A8" s="1">
        <v>2</v>
      </c>
      <c r="B8" s="14" t="s">
        <v>14</v>
      </c>
      <c r="C8" s="1">
        <v>2017</v>
      </c>
      <c r="D8" s="22">
        <v>-2.3931377100318351E-2</v>
      </c>
      <c r="E8" s="22">
        <v>0.35155783791758183</v>
      </c>
      <c r="F8" s="22">
        <v>7.7134910021323125E-2</v>
      </c>
      <c r="G8" s="22">
        <v>-4.170831958855678E-2</v>
      </c>
      <c r="I8" s="1">
        <v>7</v>
      </c>
      <c r="J8" s="14" t="s">
        <v>31</v>
      </c>
      <c r="K8" s="1">
        <v>2017</v>
      </c>
      <c r="L8" s="22">
        <v>0.13364494600069352</v>
      </c>
      <c r="M8" s="22">
        <v>0.50694419261661894</v>
      </c>
      <c r="N8" s="22">
        <v>0.10934367486494499</v>
      </c>
      <c r="O8" s="22">
        <v>-2.2673366057828083E-2</v>
      </c>
    </row>
    <row r="9" spans="1:29" x14ac:dyDescent="0.25">
      <c r="C9" s="1">
        <v>2018</v>
      </c>
      <c r="D9" s="22">
        <v>-0.19135056719259122</v>
      </c>
      <c r="E9" s="22">
        <v>0.16451300120646781</v>
      </c>
      <c r="F9" s="22">
        <v>7.9258460874650688E-2</v>
      </c>
      <c r="G9" s="22">
        <v>-2.9798976889597449E-2</v>
      </c>
      <c r="K9" s="1">
        <v>2018</v>
      </c>
      <c r="L9" s="22">
        <v>0.15210898598965528</v>
      </c>
      <c r="M9" s="22">
        <v>0.51439932690324397</v>
      </c>
      <c r="N9" s="22">
        <v>0.10007183144204174</v>
      </c>
      <c r="O9" s="22">
        <v>3.7004075198149557E-2</v>
      </c>
    </row>
    <row r="10" spans="1:29" x14ac:dyDescent="0.25">
      <c r="C10" s="1">
        <v>2019</v>
      </c>
      <c r="D10" s="22">
        <v>0.1608834905681894</v>
      </c>
      <c r="E10" s="22">
        <v>0.18791808890557526</v>
      </c>
      <c r="F10" s="22">
        <v>0.15466396119867423</v>
      </c>
      <c r="G10" s="22">
        <v>-2.2537921752730658E-2</v>
      </c>
      <c r="K10" s="1">
        <v>2019</v>
      </c>
      <c r="L10" s="22">
        <v>7.5964835996006008E-2</v>
      </c>
      <c r="M10" s="22">
        <v>0.47998831721291069</v>
      </c>
      <c r="N10" s="22">
        <v>0.10775359573791811</v>
      </c>
      <c r="O10" s="22">
        <v>-0.1041229154430231</v>
      </c>
    </row>
    <row r="11" spans="1:29" x14ac:dyDescent="0.25">
      <c r="C11" s="1">
        <v>2020</v>
      </c>
      <c r="D11" s="22">
        <v>0.11080435690182813</v>
      </c>
      <c r="E11" s="22">
        <v>0.19529197955729183</v>
      </c>
      <c r="F11" s="22">
        <v>0.11605006143251191</v>
      </c>
      <c r="G11" s="22">
        <v>7.9053291926229369E-2</v>
      </c>
      <c r="K11" s="1">
        <v>2020</v>
      </c>
      <c r="L11" s="22">
        <v>3.7395104984722476E-2</v>
      </c>
      <c r="M11" s="22">
        <v>0.46143235362027468</v>
      </c>
      <c r="N11" s="22">
        <v>0.10608865933798915</v>
      </c>
      <c r="O11" s="22">
        <v>-1.604439186320665E-2</v>
      </c>
    </row>
    <row r="12" spans="1:29" x14ac:dyDescent="0.25">
      <c r="C12" s="1">
        <v>2021</v>
      </c>
      <c r="D12" s="22">
        <v>7.7008574374155467E-2</v>
      </c>
      <c r="E12" s="22">
        <v>0.18264555904887778</v>
      </c>
      <c r="F12" s="22">
        <v>0.11020879060641056</v>
      </c>
      <c r="G12" s="22">
        <v>4.9079602546004013E-2</v>
      </c>
      <c r="K12" s="1">
        <v>2021</v>
      </c>
      <c r="L12" s="22">
        <v>7.0366096401811556E-3</v>
      </c>
      <c r="M12" s="22">
        <v>0.42965010763611888</v>
      </c>
      <c r="N12" s="22">
        <v>6.0802978734899468E-2</v>
      </c>
      <c r="O12" s="22">
        <v>7.2149124547662924E-2</v>
      </c>
    </row>
    <row r="13" spans="1:29" x14ac:dyDescent="0.25">
      <c r="C13" s="1">
        <v>2022</v>
      </c>
      <c r="D13" s="22">
        <v>1.2163423135352448E-2</v>
      </c>
      <c r="E13" s="22">
        <v>9.791410830414729E-2</v>
      </c>
      <c r="F13" s="22">
        <v>0.12844448268117828</v>
      </c>
      <c r="G13" s="22">
        <v>-1.7981731370007283E-2</v>
      </c>
      <c r="K13" s="1">
        <v>2022</v>
      </c>
      <c r="L13" s="26">
        <v>0.10587584917040324</v>
      </c>
      <c r="M13" s="22">
        <v>0.42383724619301155</v>
      </c>
      <c r="N13" s="22">
        <v>8.8438244142979405E-2</v>
      </c>
      <c r="O13" s="22">
        <v>5.3682706810263322E-3</v>
      </c>
    </row>
    <row r="14" spans="1:29" x14ac:dyDescent="0.25">
      <c r="A14" s="1">
        <v>3</v>
      </c>
      <c r="B14" s="14" t="s">
        <v>15</v>
      </c>
      <c r="C14" s="1">
        <v>2017</v>
      </c>
      <c r="D14" s="22">
        <v>0.2990223424626684</v>
      </c>
      <c r="E14" s="22">
        <v>0.54915794477183055</v>
      </c>
      <c r="F14" s="22">
        <v>7.591523893355008E-2</v>
      </c>
      <c r="G14" s="22">
        <v>7.3479615273175342E-2</v>
      </c>
      <c r="I14" s="1">
        <v>8</v>
      </c>
      <c r="J14" s="14" t="s">
        <v>37</v>
      </c>
      <c r="K14" s="1">
        <v>2017</v>
      </c>
      <c r="L14" s="22">
        <v>0.35966802056695873</v>
      </c>
      <c r="M14" s="22">
        <v>0.38149794363269596</v>
      </c>
      <c r="N14" s="22">
        <v>2.9687867718775438E-2</v>
      </c>
      <c r="O14" s="22">
        <v>-4.0936561006917699E-2</v>
      </c>
    </row>
    <row r="15" spans="1:29" x14ac:dyDescent="0.25">
      <c r="C15" s="1">
        <v>2018</v>
      </c>
      <c r="D15" s="22">
        <v>0.20746979375713698</v>
      </c>
      <c r="E15" s="22">
        <v>0.23797497720342939</v>
      </c>
      <c r="F15" s="22">
        <v>7.5859436086550144E-2</v>
      </c>
      <c r="G15" s="22">
        <v>-3.6452322387777597E-2</v>
      </c>
      <c r="K15" s="1">
        <v>2018</v>
      </c>
      <c r="L15" s="22">
        <v>-3.772655489395231E-2</v>
      </c>
      <c r="M15" s="22">
        <v>0.33613404602025487</v>
      </c>
      <c r="N15" s="22">
        <v>2.8943314649241429E-2</v>
      </c>
      <c r="O15" s="22">
        <v>3.3440459518977436E-2</v>
      </c>
    </row>
    <row r="16" spans="1:29" x14ac:dyDescent="0.25">
      <c r="C16" s="1">
        <v>2019</v>
      </c>
      <c r="D16" s="22">
        <v>0.33025123344884255</v>
      </c>
      <c r="E16" s="22">
        <v>0.38456977738466536</v>
      </c>
      <c r="F16" s="22">
        <v>0.10501309873679403</v>
      </c>
      <c r="G16" s="22">
        <v>9.4120978753374218E-3</v>
      </c>
      <c r="K16" s="1">
        <v>2019</v>
      </c>
      <c r="L16" s="22">
        <v>6.1569479234948835E-2</v>
      </c>
      <c r="M16" s="22">
        <v>0.33948270011611348</v>
      </c>
      <c r="N16" s="22">
        <v>5.0515660388067068E-2</v>
      </c>
      <c r="O16" s="22">
        <v>-1.1903305048784188E-2</v>
      </c>
    </row>
    <row r="17" spans="1:23" x14ac:dyDescent="0.25">
      <c r="C17" s="1">
        <v>2020</v>
      </c>
      <c r="D17" s="22">
        <v>5.0189796481011011E-2</v>
      </c>
      <c r="E17" s="22">
        <v>0.31747751409656411</v>
      </c>
      <c r="F17" s="22">
        <v>0.10128016703823479</v>
      </c>
      <c r="G17" s="22">
        <v>-2.3701419394275738E-2</v>
      </c>
      <c r="K17" s="1">
        <v>2020</v>
      </c>
      <c r="L17" s="22">
        <v>-5.1641636512114529E-2</v>
      </c>
      <c r="M17" s="22">
        <v>0.27078275495838439</v>
      </c>
      <c r="N17" s="22">
        <v>3.7871511760548052E-2</v>
      </c>
      <c r="O17" s="22">
        <v>-2.6096535069377924E-2</v>
      </c>
    </row>
    <row r="18" spans="1:23" x14ac:dyDescent="0.25">
      <c r="C18" s="1">
        <v>2021</v>
      </c>
      <c r="D18" s="22">
        <v>2.7623471443864154E-2</v>
      </c>
      <c r="E18" s="22">
        <v>0.25708828064512756</v>
      </c>
      <c r="F18" s="22">
        <v>0.13404104470392239</v>
      </c>
      <c r="G18" s="22">
        <v>4.9649291901634515E-2</v>
      </c>
      <c r="K18" s="1">
        <v>2021</v>
      </c>
      <c r="L18" s="22">
        <v>-6.2243986090873032E-2</v>
      </c>
      <c r="M18" s="22">
        <v>0.31534324245807832</v>
      </c>
      <c r="N18" s="22">
        <v>6.7664936347808374E-2</v>
      </c>
      <c r="O18" s="22">
        <v>-1.0504190495738155E-2</v>
      </c>
    </row>
    <row r="19" spans="1:23" x14ac:dyDescent="0.25">
      <c r="C19" s="1">
        <v>2022</v>
      </c>
      <c r="D19" s="22">
        <v>0.20391923216981794</v>
      </c>
      <c r="E19" s="22">
        <v>0.30018639521803681</v>
      </c>
      <c r="F19" s="22">
        <v>0.11549815270994988</v>
      </c>
      <c r="G19" s="22">
        <v>5.1217702320559069E-2</v>
      </c>
      <c r="K19" s="1">
        <v>2022</v>
      </c>
      <c r="L19" s="26">
        <v>-1.475982072597393E-2</v>
      </c>
      <c r="M19" s="22">
        <v>0.35085962111912172</v>
      </c>
      <c r="N19" s="22">
        <v>0.10465231583198674</v>
      </c>
      <c r="O19" s="22">
        <v>3.4705524432321236E-2</v>
      </c>
    </row>
    <row r="20" spans="1:23" x14ac:dyDescent="0.25">
      <c r="A20" s="1">
        <v>4</v>
      </c>
      <c r="B20" s="14" t="s">
        <v>27</v>
      </c>
      <c r="C20" s="1">
        <v>2017</v>
      </c>
      <c r="D20" s="22">
        <v>0.35828677727188518</v>
      </c>
      <c r="E20" s="22">
        <v>0.17502497708713202</v>
      </c>
      <c r="F20" s="22">
        <v>8.3131964847558068E-2</v>
      </c>
      <c r="G20" s="22">
        <v>0.1174553273259632</v>
      </c>
      <c r="I20" s="1">
        <v>9</v>
      </c>
      <c r="J20" s="14" t="s">
        <v>43</v>
      </c>
      <c r="K20" s="1">
        <v>2017</v>
      </c>
      <c r="L20" s="22">
        <v>0.10694005786587504</v>
      </c>
      <c r="M20" s="22">
        <v>0.51661573665879701</v>
      </c>
      <c r="N20" s="22">
        <v>3.6101344304015841E-2</v>
      </c>
      <c r="O20" s="22">
        <v>-2.043684913426852E-5</v>
      </c>
      <c r="R20" s="14"/>
      <c r="S20" s="1"/>
      <c r="T20" s="22"/>
      <c r="U20" s="22"/>
      <c r="V20" s="22"/>
      <c r="W20" s="22"/>
    </row>
    <row r="21" spans="1:23" x14ac:dyDescent="0.25">
      <c r="C21" s="1">
        <v>2018</v>
      </c>
      <c r="D21" s="22">
        <v>0.2396835196871735</v>
      </c>
      <c r="E21" s="22">
        <v>0.25786369620686034</v>
      </c>
      <c r="F21" s="22">
        <v>0.1188582007102308</v>
      </c>
      <c r="G21" s="22">
        <v>-7.7065143922773208E-2</v>
      </c>
      <c r="K21" s="1">
        <v>2018</v>
      </c>
      <c r="L21" s="22">
        <v>0.14854870507628218</v>
      </c>
      <c r="M21" s="22">
        <v>0.54604729645959416</v>
      </c>
      <c r="N21" s="22">
        <v>4.2759801353075041E-2</v>
      </c>
      <c r="O21" s="22">
        <v>-6.2162471669574559E-3</v>
      </c>
      <c r="S21" s="1"/>
      <c r="T21" s="22"/>
      <c r="U21" s="22"/>
      <c r="V21" s="22"/>
      <c r="W21" s="22"/>
    </row>
    <row r="22" spans="1:23" x14ac:dyDescent="0.25">
      <c r="C22" s="1">
        <v>2019</v>
      </c>
      <c r="D22" s="22">
        <v>0.10584660757770309</v>
      </c>
      <c r="E22" s="22">
        <v>0.2440372790870533</v>
      </c>
      <c r="F22" s="22">
        <v>0.12221758322106353</v>
      </c>
      <c r="G22" s="22">
        <v>-5.877815315599582E-2</v>
      </c>
      <c r="K22" s="1">
        <v>2019</v>
      </c>
      <c r="L22" s="22">
        <v>5.5069942204267093E-2</v>
      </c>
      <c r="M22" s="22">
        <v>0.51901866181635747</v>
      </c>
      <c r="N22" s="22">
        <v>5.6829842756107626E-2</v>
      </c>
      <c r="O22" s="22">
        <v>-2.4705088588637202E-2</v>
      </c>
      <c r="S22" s="1"/>
      <c r="T22" s="22"/>
      <c r="U22" s="22"/>
      <c r="V22" s="22"/>
      <c r="W22" s="22"/>
    </row>
    <row r="23" spans="1:23" x14ac:dyDescent="0.25">
      <c r="C23" s="1">
        <v>2020</v>
      </c>
      <c r="D23" s="22">
        <v>6.3317800086743717E-2</v>
      </c>
      <c r="E23" s="22">
        <v>0.26529146795757608</v>
      </c>
      <c r="F23" s="22">
        <v>4.1982934462033696E-2</v>
      </c>
      <c r="G23" s="22">
        <v>-3.3308798255316019E-2</v>
      </c>
      <c r="K23" s="1">
        <v>2020</v>
      </c>
      <c r="L23" s="22">
        <v>-2.1945099396986266E-2</v>
      </c>
      <c r="M23" s="22">
        <v>0.47412584862062018</v>
      </c>
      <c r="N23" s="22">
        <v>5.4945441751466928E-2</v>
      </c>
      <c r="O23" s="22">
        <v>-3.7678345336770072E-2</v>
      </c>
      <c r="S23" s="1"/>
      <c r="T23" s="22"/>
      <c r="U23" s="22"/>
      <c r="V23" s="22"/>
      <c r="W23" s="22"/>
    </row>
    <row r="24" spans="1:23" x14ac:dyDescent="0.25">
      <c r="C24" s="1">
        <v>2021</v>
      </c>
      <c r="D24" s="22">
        <v>8.2545350241688784E-2</v>
      </c>
      <c r="E24" s="22">
        <v>0.31733368819940472</v>
      </c>
      <c r="F24" s="22">
        <v>1.1993842620893569E-2</v>
      </c>
      <c r="G24" s="22">
        <v>3.2074955481558275E-2</v>
      </c>
      <c r="K24" s="1">
        <v>2021</v>
      </c>
      <c r="L24" s="22">
        <v>0.12963551338726312</v>
      </c>
      <c r="M24" s="22">
        <v>0.39059516221662655</v>
      </c>
      <c r="N24" s="22">
        <v>9.5064401953165761E-2</v>
      </c>
      <c r="O24" s="22">
        <v>1.3949371037682214E-2</v>
      </c>
      <c r="S24" s="1"/>
      <c r="T24" s="22"/>
      <c r="U24" s="22"/>
      <c r="V24" s="22"/>
      <c r="W24" s="22"/>
    </row>
    <row r="25" spans="1:23" x14ac:dyDescent="0.25">
      <c r="C25" s="1">
        <v>2022</v>
      </c>
      <c r="D25" s="22">
        <v>-0.21680523237188221</v>
      </c>
      <c r="E25" s="22">
        <v>0.17587908991811363</v>
      </c>
      <c r="F25" s="22">
        <v>0.11159693017635611</v>
      </c>
      <c r="G25" s="22">
        <v>-0.12525071718191835</v>
      </c>
      <c r="K25" s="1">
        <v>2022</v>
      </c>
      <c r="L25" s="26">
        <v>0.13951968693076824</v>
      </c>
      <c r="M25" s="22">
        <v>0.42827877200746256</v>
      </c>
      <c r="N25" s="22">
        <v>7.245336752161298E-2</v>
      </c>
      <c r="O25" s="22">
        <v>6.9850951916312409E-2</v>
      </c>
      <c r="S25" s="1"/>
      <c r="T25" s="26"/>
      <c r="U25" s="22"/>
      <c r="V25" s="22"/>
      <c r="W25" s="22"/>
    </row>
    <row r="26" spans="1:23" x14ac:dyDescent="0.25">
      <c r="A26" s="1">
        <v>5</v>
      </c>
      <c r="B26" s="14" t="s">
        <v>28</v>
      </c>
      <c r="C26" s="1">
        <v>2017</v>
      </c>
      <c r="D26" s="22">
        <v>8.5945849768595428E-2</v>
      </c>
      <c r="E26" s="22">
        <v>0.35722193579572414</v>
      </c>
      <c r="F26" s="22">
        <v>0.11205652939510709</v>
      </c>
      <c r="G26" s="22">
        <v>-1.8068866945852521E-2</v>
      </c>
      <c r="I26" s="1">
        <v>10</v>
      </c>
      <c r="J26" s="14" t="s">
        <v>44</v>
      </c>
      <c r="K26" s="1">
        <v>2017</v>
      </c>
      <c r="L26" s="22">
        <v>2.2306932078991802E-3</v>
      </c>
      <c r="M26" s="22">
        <v>0.4088315877017884</v>
      </c>
      <c r="N26" s="22">
        <v>9.2222117423910899E-2</v>
      </c>
      <c r="O26" s="22">
        <v>-3.2718939452903412E-2</v>
      </c>
      <c r="S26" s="1"/>
    </row>
    <row r="27" spans="1:23" x14ac:dyDescent="0.25">
      <c r="C27" s="1">
        <v>2018</v>
      </c>
      <c r="D27" s="22">
        <v>7.9949566960056312E-2</v>
      </c>
      <c r="E27" s="22">
        <v>0.33927753631498075</v>
      </c>
      <c r="F27" s="22">
        <v>0.13555911948830909</v>
      </c>
      <c r="G27" s="22">
        <v>4.5952332230444128E-2</v>
      </c>
      <c r="K27" s="1">
        <v>2018</v>
      </c>
      <c r="L27" s="22">
        <v>0.10974402748645019</v>
      </c>
      <c r="M27" s="22">
        <v>0.37428005358031224</v>
      </c>
      <c r="N27" s="22">
        <v>9.6948112616813284E-2</v>
      </c>
      <c r="O27" s="22">
        <v>3.3726824089936706E-2</v>
      </c>
      <c r="S27" s="1"/>
    </row>
    <row r="28" spans="1:23" x14ac:dyDescent="0.25">
      <c r="C28" s="1">
        <v>2019</v>
      </c>
      <c r="D28" s="22">
        <v>0.11217354562263748</v>
      </c>
      <c r="E28" s="22">
        <v>0.31099001134455651</v>
      </c>
      <c r="F28" s="22">
        <v>0.13846871582379372</v>
      </c>
      <c r="G28" s="22">
        <v>-4.8327277529364214E-2</v>
      </c>
      <c r="K28" s="1">
        <v>2019</v>
      </c>
      <c r="L28" s="22">
        <v>8.6888007178536175E-2</v>
      </c>
      <c r="M28" s="22">
        <v>0.25456880679059607</v>
      </c>
      <c r="N28" s="22">
        <v>0.16747525866336505</v>
      </c>
      <c r="O28" s="22">
        <v>-8.5005653444231409E-3</v>
      </c>
      <c r="S28" s="1"/>
    </row>
    <row r="29" spans="1:23" x14ac:dyDescent="0.25">
      <c r="C29" s="1">
        <v>2020</v>
      </c>
      <c r="D29" s="22">
        <v>0.62423727478724012</v>
      </c>
      <c r="E29" s="22">
        <v>0.5129604763315232</v>
      </c>
      <c r="F29" s="22">
        <v>7.201428533278903E-2</v>
      </c>
      <c r="G29" s="22">
        <v>7.0595535854911032E-3</v>
      </c>
      <c r="K29" s="1">
        <v>2020</v>
      </c>
      <c r="L29" s="22">
        <v>0.16452095931601987</v>
      </c>
      <c r="M29" s="22">
        <v>0.22490518173271573</v>
      </c>
      <c r="N29" s="22">
        <v>0.18226436067162916</v>
      </c>
      <c r="O29" s="22">
        <v>-7.2443201066246313E-2</v>
      </c>
      <c r="S29" s="1"/>
    </row>
    <row r="30" spans="1:23" x14ac:dyDescent="0.25">
      <c r="C30" s="1">
        <v>2021</v>
      </c>
      <c r="D30" s="22">
        <v>0.12710215202500291</v>
      </c>
      <c r="E30" s="22">
        <v>0.53446204111600404</v>
      </c>
      <c r="F30" s="22">
        <v>6.7041665466610514E-2</v>
      </c>
      <c r="G30" s="22">
        <v>3.9769757085462057E-2</v>
      </c>
      <c r="K30" s="1">
        <v>2021</v>
      </c>
      <c r="L30" s="22">
        <v>0.11998453319348032</v>
      </c>
      <c r="M30" s="22">
        <v>0.15778428470352843</v>
      </c>
      <c r="N30" s="22">
        <v>0.15757473040625275</v>
      </c>
      <c r="O30" s="22">
        <v>7.5654293992195198E-2</v>
      </c>
      <c r="S30" s="1"/>
    </row>
    <row r="31" spans="1:23" x14ac:dyDescent="0.25">
      <c r="C31" s="1">
        <v>2022</v>
      </c>
      <c r="D31" s="26">
        <v>-2.3500823065425062E-2</v>
      </c>
      <c r="E31" s="22">
        <v>0.50155899713262686</v>
      </c>
      <c r="F31" s="22">
        <v>4.9626359657180728E-2</v>
      </c>
      <c r="G31" s="22">
        <v>-4.6210946727938233E-2</v>
      </c>
      <c r="K31" s="1">
        <v>2022</v>
      </c>
      <c r="L31" s="26">
        <v>0.14627151192204019</v>
      </c>
      <c r="M31" s="22">
        <v>0.14427725948019768</v>
      </c>
      <c r="N31" s="22">
        <v>0.13604000624890844</v>
      </c>
      <c r="O31" s="22">
        <v>-8.9555181492369552E-3</v>
      </c>
      <c r="S31" s="1"/>
    </row>
    <row r="32" spans="1:23" x14ac:dyDescent="0.25">
      <c r="C32" s="22"/>
      <c r="D32" s="22"/>
      <c r="E32" s="22"/>
      <c r="F32" s="22"/>
      <c r="G32" s="22"/>
    </row>
    <row r="33" spans="3:23" customFormat="1" x14ac:dyDescent="0.25">
      <c r="C33" s="22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>
        <f t="shared" ref="P33" si="0">MAX(P2:P31)</f>
        <v>0</v>
      </c>
      <c r="Q33" s="27"/>
      <c r="R33" s="27"/>
      <c r="S33" s="27"/>
      <c r="T33" s="27"/>
      <c r="U33" s="27"/>
      <c r="V33" s="27"/>
      <c r="W33" s="27"/>
    </row>
    <row r="34" spans="3:23" customFormat="1" x14ac:dyDescent="0.25">
      <c r="C34" s="22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>
        <f t="shared" ref="P34" si="1">MIN(P2:P31)</f>
        <v>0</v>
      </c>
      <c r="Q34" s="27"/>
      <c r="R34" s="27"/>
      <c r="S34" s="27"/>
      <c r="T34" s="27"/>
      <c r="U34" s="27"/>
      <c r="V34" s="27"/>
      <c r="W34" s="27"/>
    </row>
    <row r="35" spans="3:23" customFormat="1" x14ac:dyDescent="0.25">
      <c r="C35" s="22"/>
      <c r="E35" s="22"/>
      <c r="G35" s="22"/>
    </row>
    <row r="36" spans="3:23" customFormat="1" x14ac:dyDescent="0.25">
      <c r="C36" s="22"/>
      <c r="E36" s="22"/>
      <c r="G36" s="22"/>
    </row>
    <row r="37" spans="3:23" customFormat="1" x14ac:dyDescent="0.25">
      <c r="C37" s="22"/>
      <c r="E37" s="22"/>
      <c r="G37" s="22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7"/>
  <sheetViews>
    <sheetView topLeftCell="A45" workbookViewId="0">
      <selection activeCell="J54" sqref="J54"/>
    </sheetView>
  </sheetViews>
  <sheetFormatPr defaultRowHeight="15" x14ac:dyDescent="0.25"/>
  <sheetData>
    <row r="1" spans="1:5" ht="15.75" x14ac:dyDescent="0.25">
      <c r="A1" s="20" t="s">
        <v>0</v>
      </c>
      <c r="B1" s="20" t="s">
        <v>58</v>
      </c>
      <c r="C1" s="20" t="s">
        <v>57</v>
      </c>
      <c r="D1" s="20" t="s">
        <v>59</v>
      </c>
      <c r="E1" s="20" t="s">
        <v>60</v>
      </c>
    </row>
    <row r="2" spans="1:5" ht="15.75" x14ac:dyDescent="0.25">
      <c r="A2" s="1">
        <v>1</v>
      </c>
      <c r="B2" s="22">
        <v>0.14873329313482159</v>
      </c>
      <c r="C2" s="22">
        <v>0.30818833502225346</v>
      </c>
      <c r="D2" s="22">
        <v>3.5850635309203883E-2</v>
      </c>
      <c r="E2" s="22">
        <v>7.0307717025139826E-2</v>
      </c>
    </row>
    <row r="3" spans="1:5" ht="15.75" x14ac:dyDescent="0.25">
      <c r="A3" s="1">
        <v>2</v>
      </c>
      <c r="B3" s="22">
        <v>-0.2060277724867205</v>
      </c>
      <c r="C3" s="22">
        <v>0.11834718460488718</v>
      </c>
      <c r="D3" s="22">
        <v>6.168354832289661E-2</v>
      </c>
      <c r="E3" s="22">
        <v>-5.5335683786124475E-2</v>
      </c>
    </row>
    <row r="4" spans="1:5" ht="15.75" x14ac:dyDescent="0.25">
      <c r="A4" s="1">
        <v>3</v>
      </c>
      <c r="B4" s="22">
        <v>5.0356453884084384E-2</v>
      </c>
      <c r="C4" s="22">
        <v>0.11549255375538091</v>
      </c>
      <c r="D4" s="22">
        <v>7.2583174861764452E-2</v>
      </c>
      <c r="E4" s="22">
        <v>-3.8687045932872963E-2</v>
      </c>
    </row>
    <row r="5" spans="1:5" ht="15.75" x14ac:dyDescent="0.25">
      <c r="A5" s="1">
        <v>4</v>
      </c>
      <c r="B5" s="22">
        <v>2.6998934241998354E-2</v>
      </c>
      <c r="C5" s="22">
        <v>0.11515757606568415</v>
      </c>
      <c r="D5" s="22">
        <v>4.0525251152808146E-2</v>
      </c>
      <c r="E5" s="22">
        <v>-8.6402797741984935E-2</v>
      </c>
    </row>
    <row r="6" spans="1:5" ht="15.75" x14ac:dyDescent="0.25">
      <c r="A6" s="1">
        <v>5</v>
      </c>
      <c r="B6" s="22">
        <v>5.1788579012351933E-2</v>
      </c>
      <c r="C6" s="22">
        <v>0.10450417071560709</v>
      </c>
      <c r="D6" s="22">
        <v>8.6612917235673367E-2</v>
      </c>
      <c r="E6" s="22">
        <v>5.3726358856176673E-2</v>
      </c>
    </row>
    <row r="7" spans="1:5" ht="15.75" x14ac:dyDescent="0.25">
      <c r="A7" s="1">
        <v>6</v>
      </c>
      <c r="B7" s="22">
        <v>-6.6486431547985378E-2</v>
      </c>
      <c r="C7" s="22">
        <v>0.12404747429843983</v>
      </c>
      <c r="D7" s="22">
        <v>0.11282087815417882</v>
      </c>
      <c r="E7" s="22">
        <v>6.1485301098962504E-2</v>
      </c>
    </row>
    <row r="8" spans="1:5" ht="15.75" x14ac:dyDescent="0.25">
      <c r="A8" s="1">
        <v>7</v>
      </c>
      <c r="B8" s="22">
        <v>-2.3931377100318351E-2</v>
      </c>
      <c r="C8" s="22">
        <v>0.35155783791758183</v>
      </c>
      <c r="D8" s="22">
        <v>7.7134910021323125E-2</v>
      </c>
      <c r="E8" s="22">
        <v>-4.170831958855678E-2</v>
      </c>
    </row>
    <row r="9" spans="1:5" ht="15.75" x14ac:dyDescent="0.25">
      <c r="A9" s="1">
        <v>8</v>
      </c>
      <c r="B9" s="22">
        <v>-0.19135056719259122</v>
      </c>
      <c r="C9" s="22">
        <v>0.16451300120646781</v>
      </c>
      <c r="D9" s="22">
        <v>7.9258460874650688E-2</v>
      </c>
      <c r="E9" s="22">
        <v>-2.9798976889597449E-2</v>
      </c>
    </row>
    <row r="10" spans="1:5" ht="15.75" x14ac:dyDescent="0.25">
      <c r="A10" s="1">
        <v>9</v>
      </c>
      <c r="B10" s="22">
        <v>0.1608834905681894</v>
      </c>
      <c r="C10" s="22">
        <v>0.18791808890557526</v>
      </c>
      <c r="D10" s="22">
        <v>0.15466396119867423</v>
      </c>
      <c r="E10" s="22">
        <v>-2.2537921752730658E-2</v>
      </c>
    </row>
    <row r="11" spans="1:5" ht="15.75" x14ac:dyDescent="0.25">
      <c r="A11" s="1">
        <v>10</v>
      </c>
      <c r="B11" s="22">
        <v>0.11080435690182813</v>
      </c>
      <c r="C11" s="22">
        <v>0.19529197955729183</v>
      </c>
      <c r="D11" s="22">
        <v>0.11605006143251191</v>
      </c>
      <c r="E11" s="22">
        <v>7.9053291926229369E-2</v>
      </c>
    </row>
    <row r="12" spans="1:5" ht="15.75" x14ac:dyDescent="0.25">
      <c r="A12" s="1">
        <v>11</v>
      </c>
      <c r="B12" s="22">
        <v>7.7008574374155467E-2</v>
      </c>
      <c r="C12" s="22">
        <v>0.18264555904887778</v>
      </c>
      <c r="D12" s="22">
        <v>0.11020879060641056</v>
      </c>
      <c r="E12" s="22">
        <v>4.9079602546004013E-2</v>
      </c>
    </row>
    <row r="13" spans="1:5" ht="15.75" x14ac:dyDescent="0.25">
      <c r="A13" s="1">
        <v>12</v>
      </c>
      <c r="B13" s="22">
        <v>1.2163423135352448E-2</v>
      </c>
      <c r="C13" s="22">
        <v>9.791410830414729E-2</v>
      </c>
      <c r="D13" s="22">
        <v>0.12844448268117828</v>
      </c>
      <c r="E13" s="22">
        <v>-1.7981731370007283E-2</v>
      </c>
    </row>
    <row r="14" spans="1:5" ht="15.75" x14ac:dyDescent="0.25">
      <c r="A14" s="1">
        <v>13</v>
      </c>
      <c r="B14" s="22">
        <v>0.2990223424626684</v>
      </c>
      <c r="C14" s="22">
        <v>0.54915794477183055</v>
      </c>
      <c r="D14" s="22">
        <v>7.591523893355008E-2</v>
      </c>
      <c r="E14" s="22">
        <v>7.3479615273175342E-2</v>
      </c>
    </row>
    <row r="15" spans="1:5" ht="15.75" x14ac:dyDescent="0.25">
      <c r="A15" s="1">
        <v>14</v>
      </c>
      <c r="B15" s="22">
        <v>0.20746979375713698</v>
      </c>
      <c r="C15" s="22">
        <v>0.23797497720342939</v>
      </c>
      <c r="D15" s="22">
        <v>7.5859436086550144E-2</v>
      </c>
      <c r="E15" s="22">
        <v>-3.6452322387777597E-2</v>
      </c>
    </row>
    <row r="16" spans="1:5" ht="15.75" x14ac:dyDescent="0.25">
      <c r="A16" s="1">
        <v>15</v>
      </c>
      <c r="B16" s="22">
        <v>0.33025123344884255</v>
      </c>
      <c r="C16" s="22">
        <v>0.38456977738466536</v>
      </c>
      <c r="D16" s="22">
        <v>0.10501309873679403</v>
      </c>
      <c r="E16" s="22">
        <v>9.4120978753374218E-3</v>
      </c>
    </row>
    <row r="17" spans="1:5" ht="15.75" x14ac:dyDescent="0.25">
      <c r="A17" s="1">
        <v>16</v>
      </c>
      <c r="B17" s="22">
        <v>5.0189796481011011E-2</v>
      </c>
      <c r="C17" s="22">
        <v>0.31747751409656411</v>
      </c>
      <c r="D17" s="22">
        <v>0.10128016703823479</v>
      </c>
      <c r="E17" s="22">
        <v>-2.3701419394275738E-2</v>
      </c>
    </row>
    <row r="18" spans="1:5" ht="15.75" x14ac:dyDescent="0.25">
      <c r="A18" s="1">
        <v>17</v>
      </c>
      <c r="B18" s="22">
        <v>2.7623471443864154E-2</v>
      </c>
      <c r="C18" s="22">
        <v>0.25708828064512756</v>
      </c>
      <c r="D18" s="22">
        <v>0.13404104470392239</v>
      </c>
      <c r="E18" s="22">
        <v>4.9649291901634515E-2</v>
      </c>
    </row>
    <row r="19" spans="1:5" ht="15.75" x14ac:dyDescent="0.25">
      <c r="A19" s="1">
        <v>18</v>
      </c>
      <c r="B19" s="22">
        <v>0.20391923216981794</v>
      </c>
      <c r="C19" s="22">
        <v>0.30018639521803681</v>
      </c>
      <c r="D19" s="22">
        <v>0.11549815270994988</v>
      </c>
      <c r="E19" s="22">
        <v>5.1217702320559069E-2</v>
      </c>
    </row>
    <row r="20" spans="1:5" ht="15.75" x14ac:dyDescent="0.25">
      <c r="A20" s="1">
        <v>19</v>
      </c>
      <c r="B20" s="22">
        <v>0.35828677727188518</v>
      </c>
      <c r="C20" s="22">
        <v>0.17502497708713202</v>
      </c>
      <c r="D20" s="22">
        <v>8.3131964847558068E-2</v>
      </c>
      <c r="E20" s="22">
        <v>0.1174553273259632</v>
      </c>
    </row>
    <row r="21" spans="1:5" ht="15.75" x14ac:dyDescent="0.25">
      <c r="A21" s="1">
        <v>20</v>
      </c>
      <c r="B21" s="22">
        <v>0.2396835196871735</v>
      </c>
      <c r="C21" s="22">
        <v>0.25786369620686034</v>
      </c>
      <c r="D21" s="22">
        <v>0.1188582007102308</v>
      </c>
      <c r="E21" s="22">
        <v>-7.7065143922773208E-2</v>
      </c>
    </row>
    <row r="22" spans="1:5" ht="15.75" x14ac:dyDescent="0.25">
      <c r="A22" s="1">
        <v>21</v>
      </c>
      <c r="B22" s="22">
        <v>0.10584660757770309</v>
      </c>
      <c r="C22" s="22">
        <v>0.2440372790870533</v>
      </c>
      <c r="D22" s="22">
        <v>0.12221758322106353</v>
      </c>
      <c r="E22" s="22">
        <v>-5.877815315599582E-2</v>
      </c>
    </row>
    <row r="23" spans="1:5" ht="15.75" x14ac:dyDescent="0.25">
      <c r="A23" s="1">
        <v>22</v>
      </c>
      <c r="B23" s="22">
        <v>6.3317800086743717E-2</v>
      </c>
      <c r="C23" s="22">
        <v>0.26529146795757608</v>
      </c>
      <c r="D23" s="22">
        <v>4.1982934462033696E-2</v>
      </c>
      <c r="E23" s="22">
        <v>-3.3308798255316019E-2</v>
      </c>
    </row>
    <row r="24" spans="1:5" ht="15.75" x14ac:dyDescent="0.25">
      <c r="A24" s="1">
        <v>23</v>
      </c>
      <c r="B24" s="22">
        <v>8.2545350241688784E-2</v>
      </c>
      <c r="C24" s="22">
        <v>0.31733368819940472</v>
      </c>
      <c r="D24" s="22">
        <v>1.1993842620893569E-2</v>
      </c>
      <c r="E24" s="22">
        <v>3.2074955481558275E-2</v>
      </c>
    </row>
    <row r="25" spans="1:5" ht="15.75" x14ac:dyDescent="0.25">
      <c r="A25" s="1">
        <v>24</v>
      </c>
      <c r="B25" s="22">
        <v>-0.21680523237188221</v>
      </c>
      <c r="C25" s="22">
        <v>0.17587908991811363</v>
      </c>
      <c r="D25" s="22">
        <v>0.11159693017635611</v>
      </c>
      <c r="E25" s="22">
        <v>-0.12525071718191835</v>
      </c>
    </row>
    <row r="26" spans="1:5" ht="15.75" x14ac:dyDescent="0.25">
      <c r="A26" s="1">
        <v>25</v>
      </c>
      <c r="B26" s="22">
        <v>8.5945849768595428E-2</v>
      </c>
      <c r="C26" s="22">
        <v>0.35722193579572414</v>
      </c>
      <c r="D26" s="22">
        <v>0.11205652939510709</v>
      </c>
      <c r="E26" s="22">
        <v>-1.8068866945852521E-2</v>
      </c>
    </row>
    <row r="27" spans="1:5" ht="15.75" x14ac:dyDescent="0.25">
      <c r="A27" s="1">
        <v>26</v>
      </c>
      <c r="B27" s="22">
        <v>7.9949566960056312E-2</v>
      </c>
      <c r="C27" s="22">
        <v>0.33927753631498075</v>
      </c>
      <c r="D27" s="22">
        <v>0.13555911948830909</v>
      </c>
      <c r="E27" s="22">
        <v>4.5952332230444128E-2</v>
      </c>
    </row>
    <row r="28" spans="1:5" ht="15.75" x14ac:dyDescent="0.25">
      <c r="A28" s="1">
        <v>27</v>
      </c>
      <c r="B28" s="22">
        <v>0.11217354562263748</v>
      </c>
      <c r="C28" s="22">
        <v>0.31099001134455651</v>
      </c>
      <c r="D28" s="22">
        <v>0.13846871582379372</v>
      </c>
      <c r="E28" s="22">
        <v>-4.8327277529364214E-2</v>
      </c>
    </row>
    <row r="29" spans="1:5" ht="15.75" x14ac:dyDescent="0.25">
      <c r="A29" s="1">
        <v>28</v>
      </c>
      <c r="B29" s="22">
        <v>0.62423727478724012</v>
      </c>
      <c r="C29" s="22">
        <v>0.5129604763315232</v>
      </c>
      <c r="D29" s="22">
        <v>7.201428533278903E-2</v>
      </c>
      <c r="E29" s="22">
        <v>7.0595535854911032E-3</v>
      </c>
    </row>
    <row r="30" spans="1:5" ht="15.75" x14ac:dyDescent="0.25">
      <c r="A30" s="1">
        <v>29</v>
      </c>
      <c r="B30" s="22">
        <v>0.12710215202500291</v>
      </c>
      <c r="C30" s="22">
        <v>0.53446204111600404</v>
      </c>
      <c r="D30" s="22">
        <v>6.7041665466610514E-2</v>
      </c>
      <c r="E30" s="22">
        <v>3.9769757085462057E-2</v>
      </c>
    </row>
    <row r="31" spans="1:5" ht="15.75" x14ac:dyDescent="0.25">
      <c r="A31" s="1">
        <v>30</v>
      </c>
      <c r="B31" s="26">
        <v>-2.3500823065425062E-2</v>
      </c>
      <c r="C31" s="22">
        <v>0.50155899713262686</v>
      </c>
      <c r="D31" s="22">
        <v>4.9626359657180728E-2</v>
      </c>
      <c r="E31" s="22">
        <v>-4.6210946727938233E-2</v>
      </c>
    </row>
    <row r="32" spans="1:5" ht="15.75" x14ac:dyDescent="0.25">
      <c r="A32" s="1">
        <v>31</v>
      </c>
      <c r="B32" s="22">
        <v>6.4493047959241406E-2</v>
      </c>
      <c r="C32" s="22">
        <v>0.46716856666478546</v>
      </c>
      <c r="D32" s="22">
        <v>5.7660785424108407E-2</v>
      </c>
      <c r="E32" s="22">
        <v>8.5365180638186933E-3</v>
      </c>
    </row>
    <row r="33" spans="1:5" ht="15.75" x14ac:dyDescent="0.25">
      <c r="A33" s="1">
        <v>32</v>
      </c>
      <c r="B33" s="22">
        <v>8.4287391437857143E-2</v>
      </c>
      <c r="C33" s="22">
        <v>0.4829299811236627</v>
      </c>
      <c r="D33" s="22">
        <v>5.1398014100094022E-2</v>
      </c>
      <c r="E33" s="22">
        <v>6.8266137177020667E-3</v>
      </c>
    </row>
    <row r="34" spans="1:5" ht="15.75" x14ac:dyDescent="0.25">
      <c r="A34" s="1">
        <v>33</v>
      </c>
      <c r="B34" s="22">
        <v>-3.5264249644321594E-3</v>
      </c>
      <c r="C34" s="22">
        <v>0.43655613386059139</v>
      </c>
      <c r="D34" s="22">
        <v>6.1359848435983327E-2</v>
      </c>
      <c r="E34" s="22">
        <v>-8.3889506837884598E-2</v>
      </c>
    </row>
    <row r="35" spans="1:5" ht="15.75" x14ac:dyDescent="0.25">
      <c r="A35" s="1">
        <v>34</v>
      </c>
      <c r="B35" s="22">
        <v>0.40986744025493127</v>
      </c>
      <c r="C35" s="22">
        <v>0.51136077404958091</v>
      </c>
      <c r="D35" s="22">
        <v>5.3689776284879531E-2</v>
      </c>
      <c r="E35" s="22">
        <v>3.4718470356146662E-2</v>
      </c>
    </row>
    <row r="36" spans="1:5" ht="15.75" x14ac:dyDescent="0.25">
      <c r="A36" s="1">
        <v>35</v>
      </c>
      <c r="B36" s="22">
        <v>9.0700580749324605E-2</v>
      </c>
      <c r="C36" s="22">
        <v>0.51477873490895165</v>
      </c>
      <c r="D36" s="22">
        <v>6.2640596537638038E-2</v>
      </c>
      <c r="E36" s="22">
        <v>2.7583883069007421E-2</v>
      </c>
    </row>
    <row r="37" spans="1:5" ht="15.75" x14ac:dyDescent="0.25">
      <c r="A37" s="1">
        <v>36</v>
      </c>
      <c r="B37" s="26">
        <v>6.4370601213855757E-3</v>
      </c>
      <c r="C37" s="22">
        <v>0.48112106800684795</v>
      </c>
      <c r="D37" s="22">
        <v>5.0947186578087306E-2</v>
      </c>
      <c r="E37" s="22">
        <v>-4.7987247170084429E-3</v>
      </c>
    </row>
    <row r="38" spans="1:5" ht="15.75" x14ac:dyDescent="0.25">
      <c r="A38" s="1">
        <v>37</v>
      </c>
      <c r="B38" s="22">
        <v>0.13364494600069352</v>
      </c>
      <c r="C38" s="22">
        <v>0.50694419261661894</v>
      </c>
      <c r="D38" s="22">
        <v>0.10934367486494499</v>
      </c>
      <c r="E38" s="22">
        <v>-2.2673366057828083E-2</v>
      </c>
    </row>
    <row r="39" spans="1:5" ht="15.75" x14ac:dyDescent="0.25">
      <c r="A39" s="1">
        <v>38</v>
      </c>
      <c r="B39" s="22">
        <v>0.15210898598965528</v>
      </c>
      <c r="C39" s="22">
        <v>0.51439932690324397</v>
      </c>
      <c r="D39" s="22">
        <v>0.10007183144204174</v>
      </c>
      <c r="E39" s="22">
        <v>3.7004075198149557E-2</v>
      </c>
    </row>
    <row r="40" spans="1:5" ht="15.75" x14ac:dyDescent="0.25">
      <c r="A40" s="1">
        <v>39</v>
      </c>
      <c r="B40" s="22">
        <v>7.5964835996006008E-2</v>
      </c>
      <c r="C40" s="22">
        <v>0.47998831721291069</v>
      </c>
      <c r="D40" s="22">
        <v>0.10775359573791811</v>
      </c>
      <c r="E40" s="22">
        <v>-0.1041229154430231</v>
      </c>
    </row>
    <row r="41" spans="1:5" ht="15.75" x14ac:dyDescent="0.25">
      <c r="A41" s="1">
        <v>40</v>
      </c>
      <c r="B41" s="22">
        <v>3.7395104984722476E-2</v>
      </c>
      <c r="C41" s="22">
        <v>0.46143235362027468</v>
      </c>
      <c r="D41" s="22">
        <v>0.10608865933798915</v>
      </c>
      <c r="E41" s="22">
        <v>-1.604439186320665E-2</v>
      </c>
    </row>
    <row r="42" spans="1:5" ht="15.75" x14ac:dyDescent="0.25">
      <c r="A42" s="1">
        <v>41</v>
      </c>
      <c r="B42" s="22">
        <v>7.0366096401811556E-3</v>
      </c>
      <c r="C42" s="22">
        <v>0.42965010763611888</v>
      </c>
      <c r="D42" s="22">
        <v>6.0802978734899468E-2</v>
      </c>
      <c r="E42" s="22">
        <v>7.2149124547662924E-2</v>
      </c>
    </row>
    <row r="43" spans="1:5" ht="15.75" x14ac:dyDescent="0.25">
      <c r="A43" s="1">
        <v>42</v>
      </c>
      <c r="B43" s="26">
        <v>0.10587584917040324</v>
      </c>
      <c r="C43" s="22">
        <v>0.42383724619301155</v>
      </c>
      <c r="D43" s="22">
        <v>8.8438244142979405E-2</v>
      </c>
      <c r="E43" s="22">
        <v>5.3682706810263322E-3</v>
      </c>
    </row>
    <row r="44" spans="1:5" ht="15.75" x14ac:dyDescent="0.25">
      <c r="A44" s="1">
        <v>43</v>
      </c>
      <c r="B44" s="22">
        <v>0.35966802056695873</v>
      </c>
      <c r="C44" s="22">
        <v>0.38149794363269596</v>
      </c>
      <c r="D44" s="22">
        <v>2.9687867718775438E-2</v>
      </c>
      <c r="E44" s="22">
        <v>-4.0936561006917699E-2</v>
      </c>
    </row>
    <row r="45" spans="1:5" ht="15.75" x14ac:dyDescent="0.25">
      <c r="A45" s="1">
        <v>44</v>
      </c>
      <c r="B45" s="22">
        <v>-3.772655489395231E-2</v>
      </c>
      <c r="C45" s="22">
        <v>0.33613404602025487</v>
      </c>
      <c r="D45" s="22">
        <v>2.8943314649241429E-2</v>
      </c>
      <c r="E45" s="22">
        <v>3.3440459518977436E-2</v>
      </c>
    </row>
    <row r="46" spans="1:5" ht="15.75" x14ac:dyDescent="0.25">
      <c r="A46" s="1">
        <v>45</v>
      </c>
      <c r="B46" s="22">
        <v>6.1569479234948835E-2</v>
      </c>
      <c r="C46" s="22">
        <v>0.33948270011611348</v>
      </c>
      <c r="D46" s="22">
        <v>5.0515660388067068E-2</v>
      </c>
      <c r="E46" s="22">
        <v>-1.1903305048784188E-2</v>
      </c>
    </row>
    <row r="47" spans="1:5" ht="15.75" x14ac:dyDescent="0.25">
      <c r="A47" s="1">
        <v>46</v>
      </c>
      <c r="B47" s="22">
        <v>-5.1641636512114529E-2</v>
      </c>
      <c r="C47" s="22">
        <v>0.27078275495838439</v>
      </c>
      <c r="D47" s="22">
        <v>3.7871511760548052E-2</v>
      </c>
      <c r="E47" s="22">
        <v>-2.6096535069377924E-2</v>
      </c>
    </row>
    <row r="48" spans="1:5" ht="15.75" x14ac:dyDescent="0.25">
      <c r="A48" s="1">
        <v>47</v>
      </c>
      <c r="B48" s="22">
        <v>-6.2243986090873032E-2</v>
      </c>
      <c r="C48" s="22">
        <v>0.31534324245807832</v>
      </c>
      <c r="D48" s="22">
        <v>6.7664936347808374E-2</v>
      </c>
      <c r="E48" s="22">
        <v>-1.0504190495738155E-2</v>
      </c>
    </row>
    <row r="49" spans="1:5" ht="15.75" x14ac:dyDescent="0.25">
      <c r="A49" s="1">
        <v>48</v>
      </c>
      <c r="B49" s="26">
        <v>-1.475982072597393E-2</v>
      </c>
      <c r="C49" s="22">
        <v>0.35085962111912172</v>
      </c>
      <c r="D49" s="22">
        <v>0.10465231583198674</v>
      </c>
      <c r="E49" s="22">
        <v>3.4705524432321236E-2</v>
      </c>
    </row>
    <row r="50" spans="1:5" ht="15.75" x14ac:dyDescent="0.25">
      <c r="A50" s="1">
        <v>49</v>
      </c>
      <c r="B50" s="22">
        <v>0.10694005786587504</v>
      </c>
      <c r="C50" s="22">
        <v>0.51661573665879701</v>
      </c>
      <c r="D50" s="22">
        <v>3.6101344304015841E-2</v>
      </c>
      <c r="E50" s="22">
        <v>-2.043684913426852E-5</v>
      </c>
    </row>
    <row r="51" spans="1:5" ht="15.75" x14ac:dyDescent="0.25">
      <c r="A51" s="1">
        <v>50</v>
      </c>
      <c r="B51" s="22">
        <v>0.14854870507628218</v>
      </c>
      <c r="C51" s="22">
        <v>0.54604729645959416</v>
      </c>
      <c r="D51" s="22">
        <v>4.2759801353075041E-2</v>
      </c>
      <c r="E51" s="22">
        <v>-6.2162471669574559E-3</v>
      </c>
    </row>
    <row r="52" spans="1:5" ht="15.75" x14ac:dyDescent="0.25">
      <c r="A52" s="1">
        <v>51</v>
      </c>
      <c r="B52" s="22">
        <v>5.5069942204267093E-2</v>
      </c>
      <c r="C52" s="22">
        <v>0.51901866181635747</v>
      </c>
      <c r="D52" s="22">
        <v>5.6829842756107626E-2</v>
      </c>
      <c r="E52" s="22">
        <v>-2.4705088588637202E-2</v>
      </c>
    </row>
    <row r="53" spans="1:5" ht="15.75" x14ac:dyDescent="0.25">
      <c r="A53" s="1">
        <v>52</v>
      </c>
      <c r="B53" s="22">
        <v>-2.1945099396986266E-2</v>
      </c>
      <c r="C53" s="22">
        <v>0.47412584862062018</v>
      </c>
      <c r="D53" s="22">
        <v>5.4945441751466928E-2</v>
      </c>
      <c r="E53" s="22">
        <v>-3.7678345336770072E-2</v>
      </c>
    </row>
    <row r="54" spans="1:5" ht="15.75" x14ac:dyDescent="0.25">
      <c r="A54" s="1">
        <v>53</v>
      </c>
      <c r="B54" s="22">
        <v>0.12963551338726312</v>
      </c>
      <c r="C54" s="22">
        <v>0.39059516221662655</v>
      </c>
      <c r="D54" s="22">
        <v>9.5064401953165761E-2</v>
      </c>
      <c r="E54" s="22">
        <v>1.3949371037682214E-2</v>
      </c>
    </row>
    <row r="55" spans="1:5" ht="15.75" x14ac:dyDescent="0.25">
      <c r="A55" s="1">
        <v>54</v>
      </c>
      <c r="B55" s="26">
        <v>0.13951968693076824</v>
      </c>
      <c r="C55" s="22">
        <v>0.42827877200746256</v>
      </c>
      <c r="D55" s="22">
        <v>7.245336752161298E-2</v>
      </c>
      <c r="E55" s="22">
        <v>6.9850951916312409E-2</v>
      </c>
    </row>
    <row r="56" spans="1:5" ht="15.75" x14ac:dyDescent="0.25">
      <c r="A56" s="1">
        <v>55</v>
      </c>
      <c r="B56" s="22">
        <v>2.2306932078991802E-3</v>
      </c>
      <c r="C56" s="22">
        <v>0.4088315877017884</v>
      </c>
      <c r="D56" s="22">
        <v>9.2222117423910899E-2</v>
      </c>
      <c r="E56" s="22">
        <v>-3.2718939452903412E-2</v>
      </c>
    </row>
    <row r="57" spans="1:5" ht="15.75" x14ac:dyDescent="0.25">
      <c r="A57" s="1">
        <v>56</v>
      </c>
      <c r="B57" s="22">
        <v>0.10974402748645019</v>
      </c>
      <c r="C57" s="22">
        <v>0.37428005358031224</v>
      </c>
      <c r="D57" s="22">
        <v>9.6948112616813284E-2</v>
      </c>
      <c r="E57" s="22">
        <v>3.3726824089936706E-2</v>
      </c>
    </row>
    <row r="58" spans="1:5" ht="15.75" x14ac:dyDescent="0.25">
      <c r="A58" s="1">
        <v>57</v>
      </c>
      <c r="B58" s="22">
        <v>8.6888007178536175E-2</v>
      </c>
      <c r="C58" s="22">
        <v>0.25456880679059607</v>
      </c>
      <c r="D58" s="22">
        <v>0.16747525866336505</v>
      </c>
      <c r="E58" s="22">
        <v>-8.5005653444231409E-3</v>
      </c>
    </row>
    <row r="59" spans="1:5" ht="15.75" x14ac:dyDescent="0.25">
      <c r="A59" s="1">
        <v>58</v>
      </c>
      <c r="B59" s="22">
        <v>0.16452095931601987</v>
      </c>
      <c r="C59" s="22">
        <v>0.22490518173271573</v>
      </c>
      <c r="D59" s="22">
        <v>0.18226436067162916</v>
      </c>
      <c r="E59" s="22">
        <v>-7.2443201066246313E-2</v>
      </c>
    </row>
    <row r="60" spans="1:5" ht="15.75" x14ac:dyDescent="0.25">
      <c r="A60" s="1">
        <v>59</v>
      </c>
      <c r="B60" s="22">
        <v>0.11998453319348032</v>
      </c>
      <c r="C60" s="22">
        <v>0.15778428470352843</v>
      </c>
      <c r="D60" s="22">
        <v>0.15757473040625275</v>
      </c>
      <c r="E60" s="22">
        <v>7.5654293992195198E-2</v>
      </c>
    </row>
    <row r="61" spans="1:5" ht="15.75" x14ac:dyDescent="0.25">
      <c r="A61" s="1">
        <v>60</v>
      </c>
      <c r="B61" s="26">
        <v>0.14627151192204019</v>
      </c>
      <c r="C61" s="22">
        <v>0.14427725948019768</v>
      </c>
      <c r="D61" s="22">
        <v>0.13604000624890844</v>
      </c>
      <c r="E61" s="22">
        <v>-8.9555181492369552E-3</v>
      </c>
    </row>
    <row r="62" spans="1:5" ht="15.75" x14ac:dyDescent="0.25">
      <c r="A62" s="1"/>
      <c r="B62" s="22"/>
      <c r="C62" s="22"/>
      <c r="D62" s="22"/>
      <c r="E62" s="22"/>
    </row>
    <row r="63" spans="1:5" ht="15.75" x14ac:dyDescent="0.25">
      <c r="A63" s="1"/>
      <c r="B63" s="22"/>
      <c r="C63" s="22"/>
      <c r="D63" s="22"/>
      <c r="E63" s="22"/>
    </row>
    <row r="64" spans="1:5" ht="15.75" x14ac:dyDescent="0.25">
      <c r="A64" s="1"/>
      <c r="B64" s="22"/>
      <c r="C64" s="22"/>
      <c r="D64" s="22"/>
      <c r="E64" s="22"/>
    </row>
    <row r="65" spans="1:5" ht="15.75" x14ac:dyDescent="0.25">
      <c r="A65" s="1"/>
      <c r="B65" s="22"/>
      <c r="C65" s="22"/>
      <c r="D65" s="22"/>
      <c r="E65" s="22"/>
    </row>
    <row r="66" spans="1:5" ht="15.75" x14ac:dyDescent="0.25">
      <c r="A66" s="1"/>
      <c r="B66" s="22"/>
      <c r="C66" s="22"/>
      <c r="D66" s="22"/>
      <c r="E66" s="22"/>
    </row>
    <row r="67" spans="1:5" ht="15.75" x14ac:dyDescent="0.25">
      <c r="A67" s="1"/>
      <c r="B67" s="26"/>
      <c r="C67" s="22"/>
      <c r="D67" s="22"/>
      <c r="E67" s="2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X1 (FINANCIAL STABILITY)</vt:lpstr>
      <vt:lpstr>X2 (EXTERNAL PRESSURE)</vt:lpstr>
      <vt:lpstr>(X3) FINANCIAL TARGET</vt:lpstr>
      <vt:lpstr>Y (FINANCIAL STATEMENT FRAUD)</vt:lpstr>
      <vt:lpstr>REKAP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RHIBAS</cp:lastModifiedBy>
  <dcterms:created xsi:type="dcterms:W3CDTF">2023-06-16T01:09:49Z</dcterms:created>
  <dcterms:modified xsi:type="dcterms:W3CDTF">2023-09-12T09:03:41Z</dcterms:modified>
</cp:coreProperties>
</file>